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<sst xmlns="http://schemas.openxmlformats.org/spreadsheetml/2006/main" count="684" uniqueCount="79">
  <si>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</si>
  <si>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</si>
  <si>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</si>
  <si>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стро-ки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</si>
  <si>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</si>
  <si>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</si>
  <si>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</si>
  <si>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</si>
  <si>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</si>
  <si>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</si>
  <si>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</si>
  <si>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</si>
  <si>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</si>
  <si>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</si>
  <si>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</si>
  <si>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</si>
  <si>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</si>
  <si>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</si>
  <si>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</si>
  <si>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</si>
  <si>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</si>
  <si>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</si>
  <si>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сентяб.</t>
  </si>
  <si>
    <t>октябрь</t>
  </si>
  <si>
    <t>ноябрь</t>
  </si>
  <si>
    <t>декабрь</t>
  </si>
  <si>
    <t>Остаток средств на начало периода</t>
  </si>
  <si>
    <t>010</t>
  </si>
  <si>
    <t>Доходы</t>
  </si>
  <si>
    <t>020</t>
  </si>
  <si>
    <t>Поступления по источникам финансирования дефицита бюджета</t>
  </si>
  <si>
    <t>030</t>
  </si>
  <si>
    <t>Поступления средств из областного бюджета</t>
  </si>
  <si>
    <t>040</t>
  </si>
  <si>
    <t>Поступление средств по межмуницпальным соглашениям</t>
  </si>
  <si>
    <t>050</t>
  </si>
  <si>
    <t>Всего кассовых поступлений в бюджет (стр.020+030+040+050)</t>
  </si>
  <si>
    <t>060</t>
  </si>
  <si>
    <t>Расходы</t>
  </si>
  <si>
    <t>070</t>
  </si>
  <si>
    <t>Выплаты по источникам финансирования дефицита бюджета</t>
  </si>
  <si>
    <t>080</t>
  </si>
  <si>
    <t>Всего кассовых выплат из бюджета (стр.070+080)</t>
  </si>
  <si>
    <t>090</t>
  </si>
  <si>
    <t>Сальдо поступлений (+)/выплат (-) средств (стр.060-090)</t>
  </si>
  <si>
    <t>100</t>
  </si>
  <si>
    <t>Остаток средств на конец периода (стр.010+100)</t>
  </si>
  <si>
    <t>110</t>
  </si>
  <si>
    <t>Остаток средств на начало текущего финансового года, направляемый на покрытие временных кассовых разрывов</t>
  </si>
  <si>
    <t>120</t>
  </si>
  <si>
    <t>Отклонение остатка средств на конец периода от остатка средств на начало текущего финансового года (+)/(-) (стр.110-120)</t>
  </si>
  <si>
    <t>130</t>
  </si>
  <si>
    <t>Руководитель финансового органа</t>
  </si>
  <si>
    <t>О.Е.Попова</t>
  </si>
  <si>
    <t>Кассовый план исполнения местного бюджета на 2011 год</t>
  </si>
  <si>
    <t>(по состоянию на "01" февраля 2011 года)</t>
  </si>
  <si>
    <t>Дата: 31.01.11</t>
  </si>
  <si>
    <t>(по состоянию на "01" марта 2011 года)</t>
  </si>
  <si>
    <t>Дата: 28.02.11</t>
  </si>
  <si>
    <t>(по состоянию на "01" апреля 2011 года)</t>
  </si>
  <si>
    <t>Дата: 31.03.11</t>
  </si>
  <si>
    <t>(по состоянию на "01" мая 2011 года)</t>
  </si>
  <si>
    <t>Дата: 30.04.11</t>
  </si>
  <si>
    <t>(по состоянию на "01" июня 2011 года)</t>
  </si>
  <si>
    <t>Дата: 31.05.11</t>
  </si>
  <si>
    <t>(по состоянию на "01" июля 2011 года)</t>
  </si>
  <si>
    <t>Дата: 30.06.11</t>
  </si>
  <si>
    <t>(по состоянию на "01" августа 2011 года)</t>
  </si>
  <si>
    <t>Дата: 31.07.11</t>
  </si>
  <si>
    <t>(по состоянию на "01" сентября 2011 года)</t>
  </si>
  <si>
    <t>Дата: 31.08.11</t>
  </si>
  <si>
    <t>(по состоянию на "01"октября 2011 года)</t>
  </si>
  <si>
    <t>Дата: 30.09.11</t>
  </si>
  <si>
    <t>(по состоянию на "01" ноября 2011 года)</t>
  </si>
  <si>
    <t>Дата: 31.10.11</t>
  </si>
  <si>
    <t>(по состоянию на "01" декабря 2011 года)</t>
  </si>
  <si>
    <t>Дата: 30.11.11</t>
  </si>
  <si>
    <t>(по состоянию на "01" января 2012 года)</t>
  </si>
  <si>
    <t>Дата: 31.12.11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</si>
</sst>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80" fontId="3" fillId="0" borderId="10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right" vertical="center" wrapText="1"/>
    </xf>
    <xf numFmtId="180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justify" vertical="center" wrapText="1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center" wrapText="1"/>
    </xf>
    <xf numFmtId="180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/>
    </xf>
    <xf numFmtId="0" fontId="3" fillId="0" borderId="0" xfId="0" applyFont="1" applyAlignment="1">
      <alignment horizontal="justify" vertical="center" wrapText="1"/>
    </xf>
    <xf numFmtId="180" fontId="4" fillId="0" borderId="10" xfId="0" applyNumberFormat="1" applyFont="1" applyBorder="1" applyAlignment="1">
      <alignment horizontal="right" vertical="center"/>
    </xf>
    <xf numFmtId="180" fontId="4" fillId="0" borderId="10" xfId="0" applyNumberFormat="1" applyFont="1" applyBorder="1" applyAlignment="1">
      <alignment vertical="center" wrapText="1"/>
    </xf>
    <xf numFmtId="180" fontId="3" fillId="0" borderId="10" xfId="0" applyNumberFormat="1" applyFont="1" applyBorder="1" applyAlignment="1">
      <alignment vertical="center" wrapText="1"/>
    </xf>
    <xf numFmtId="180" fontId="4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 wrapText="1"/>
    </xf>
    <xf numFmtId="180" fontId="4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2" fontId="4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26.28125" style="0" customWidth="1"/>
    <col min="2" max="2" width="4.57421875" style="34" customWidth="1"/>
    <col min="3" max="3" width="6.57421875" style="0" customWidth="1"/>
    <col min="4" max="4" width="7.28125" style="0" customWidth="1"/>
    <col min="5" max="5" width="7.140625" style="0" customWidth="1"/>
    <col min="6" max="6" width="6.8515625" style="0" customWidth="1"/>
    <col min="7" max="9" width="6.57421875" style="0" customWidth="1"/>
    <col min="10" max="10" width="6.28125" style="0" customWidth="1"/>
    <col min="11" max="11" width="6.57421875" style="0" customWidth="1"/>
    <col min="12" max="12" width="6.28125" style="0" customWidth="1"/>
    <col min="13" max="13" width="6.421875" style="0" customWidth="1"/>
    <col min="14" max="14" width="6.57421875" style="0" customWidth="1"/>
    <col min="15" max="20" width="6.28125" style="0" customWidth="1"/>
  </cols>
  <sheetData>
    <row r="1" spans="1:20" s="1" customFormat="1" ht="14.25">
      <c r="A1" s="36" t="s">
        <v>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s="1" customFormat="1" ht="14.25">
      <c r="A2" s="36" t="s">
        <v>55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" s="2" customFormat="1" ht="15">
      <c r="A3" s="2" t="s">
        <v>0</v>
      </c>
      <c r="B3" s="3"/>
    </row>
    <row r="4" spans="1:2" s="2" customFormat="1" ht="15">
      <c r="A4" s="2" t="s">
        <v>56</v>
      </c>
      <c r="B4" s="3"/>
    </row>
    <row r="5" spans="1:2" s="2" customFormat="1" ht="15">
      <c r="A5" s="2" t="s">
        <v>1</v>
      </c>
      <c r="B5" s="3"/>
    </row>
    <row r="6" spans="1:20" s="5" customFormat="1" ht="66" customHeight="1">
      <c r="A6" s="4" t="s">
        <v>2</v>
      </c>
      <c r="B6" s="4" t="s">
        <v>3</v>
      </c>
      <c r="C6" s="4" t="s">
        <v>4</v>
      </c>
      <c r="D6" s="4" t="s">
        <v>5</v>
      </c>
      <c r="E6" s="37" t="s">
        <v>6</v>
      </c>
      <c r="F6" s="37"/>
      <c r="G6" s="37"/>
      <c r="H6" s="4" t="s">
        <v>7</v>
      </c>
      <c r="I6" s="37" t="s">
        <v>8</v>
      </c>
      <c r="J6" s="37"/>
      <c r="K6" s="37"/>
      <c r="L6" s="4" t="s">
        <v>9</v>
      </c>
      <c r="M6" s="37" t="s">
        <v>10</v>
      </c>
      <c r="N6" s="37"/>
      <c r="O6" s="37"/>
      <c r="P6" s="4" t="s">
        <v>11</v>
      </c>
      <c r="Q6" s="37" t="s">
        <v>12</v>
      </c>
      <c r="R6" s="37"/>
      <c r="S6" s="37"/>
      <c r="T6" s="4" t="s">
        <v>13</v>
      </c>
    </row>
    <row r="7" spans="1:20" s="7" customFormat="1" ht="12">
      <c r="A7" s="6"/>
      <c r="B7" s="6"/>
      <c r="C7" s="6"/>
      <c r="D7" s="6"/>
      <c r="E7" s="6" t="s">
        <v>14</v>
      </c>
      <c r="F7" s="6" t="s">
        <v>15</v>
      </c>
      <c r="G7" s="6" t="s">
        <v>16</v>
      </c>
      <c r="H7" s="6"/>
      <c r="I7" s="6" t="s">
        <v>17</v>
      </c>
      <c r="J7" s="6" t="s">
        <v>18</v>
      </c>
      <c r="K7" s="6" t="s">
        <v>19</v>
      </c>
      <c r="L7" s="6"/>
      <c r="M7" s="6" t="s">
        <v>20</v>
      </c>
      <c r="N7" s="6" t="s">
        <v>21</v>
      </c>
      <c r="O7" s="6" t="s">
        <v>22</v>
      </c>
      <c r="P7" s="6"/>
      <c r="Q7" s="6" t="s">
        <v>23</v>
      </c>
      <c r="R7" s="6" t="s">
        <v>24</v>
      </c>
      <c r="S7" s="6" t="s">
        <v>25</v>
      </c>
      <c r="T7" s="6"/>
    </row>
    <row r="8" spans="1:20" s="7" customFormat="1" ht="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</row>
    <row r="9" spans="1:20" s="12" customFormat="1" ht="12">
      <c r="A9" s="8" t="s">
        <v>26</v>
      </c>
      <c r="B9" s="9" t="s">
        <v>27</v>
      </c>
      <c r="C9" s="8"/>
      <c r="D9" s="10">
        <v>421.2</v>
      </c>
      <c r="E9" s="10">
        <v>421.2</v>
      </c>
      <c r="F9" s="10">
        <v>458.6</v>
      </c>
      <c r="G9" s="10">
        <v>152.3</v>
      </c>
      <c r="H9" s="11">
        <v>214.5</v>
      </c>
      <c r="I9" s="10">
        <v>790.1</v>
      </c>
      <c r="J9" s="10">
        <v>475</v>
      </c>
      <c r="K9" s="10">
        <v>166.5</v>
      </c>
      <c r="L9" s="11">
        <v>790.1</v>
      </c>
      <c r="M9" s="10">
        <v>14.9</v>
      </c>
      <c r="N9" s="10">
        <v>14.4</v>
      </c>
      <c r="O9" s="10">
        <v>39.8</v>
      </c>
      <c r="P9" s="11">
        <v>14.9</v>
      </c>
      <c r="Q9" s="10">
        <v>134.4</v>
      </c>
      <c r="R9" s="10">
        <v>94.2</v>
      </c>
      <c r="S9" s="10">
        <v>107.5</v>
      </c>
      <c r="T9" s="11">
        <v>134.4</v>
      </c>
    </row>
    <row r="10" spans="1:20" s="12" customFormat="1" ht="12">
      <c r="A10" s="8" t="s">
        <v>28</v>
      </c>
      <c r="B10" s="9" t="s">
        <v>29</v>
      </c>
      <c r="C10" s="10">
        <v>21926</v>
      </c>
      <c r="D10" s="13">
        <f>SUM(H10,L10,P10,T10)</f>
        <v>21305.5</v>
      </c>
      <c r="E10" s="10">
        <v>1600.5</v>
      </c>
      <c r="F10" s="10">
        <v>2372</v>
      </c>
      <c r="G10" s="10">
        <v>1722</v>
      </c>
      <c r="H10" s="14">
        <f>SUM(E10:G10)</f>
        <v>5694.5</v>
      </c>
      <c r="I10" s="10">
        <v>2053</v>
      </c>
      <c r="J10" s="10">
        <v>1811.9</v>
      </c>
      <c r="K10" s="10">
        <v>1315.1</v>
      </c>
      <c r="L10" s="11">
        <f>SUM(I10:K10)</f>
        <v>5180</v>
      </c>
      <c r="M10" s="10">
        <v>1953</v>
      </c>
      <c r="N10" s="10">
        <v>1719.4</v>
      </c>
      <c r="O10" s="10">
        <v>1603</v>
      </c>
      <c r="P10" s="11">
        <f>SUM(M10:O10)</f>
        <v>5275.4</v>
      </c>
      <c r="Q10" s="10">
        <v>1663.8</v>
      </c>
      <c r="R10" s="10">
        <v>1531</v>
      </c>
      <c r="S10" s="10">
        <v>1960.8</v>
      </c>
      <c r="T10" s="11">
        <f>SUM(Q10:S10)</f>
        <v>5155.6</v>
      </c>
    </row>
    <row r="11" spans="1:20" s="26" customFormat="1" ht="40.5" customHeight="1">
      <c r="A11" s="15" t="s">
        <v>30</v>
      </c>
      <c r="B11" s="16" t="s">
        <v>31</v>
      </c>
      <c r="C11" s="17">
        <v>0</v>
      </c>
      <c r="D11" s="18">
        <f>SUM(H11,L11,P11,T11)</f>
        <v>0</v>
      </c>
      <c r="E11" s="15"/>
      <c r="F11" s="15"/>
      <c r="G11" s="19"/>
      <c r="H11" s="20"/>
      <c r="I11" s="21"/>
      <c r="J11" s="21"/>
      <c r="K11" s="21"/>
      <c r="L11" s="22"/>
      <c r="M11" s="17"/>
      <c r="N11" s="23"/>
      <c r="O11" s="17"/>
      <c r="P11" s="24">
        <f>SUM(M11,O11)</f>
        <v>0</v>
      </c>
      <c r="Q11" s="21"/>
      <c r="R11" s="21"/>
      <c r="S11" s="21"/>
      <c r="T11" s="25"/>
    </row>
    <row r="12" spans="1:20" s="26" customFormat="1" ht="24">
      <c r="A12" s="15" t="s">
        <v>32</v>
      </c>
      <c r="B12" s="16" t="s">
        <v>33</v>
      </c>
      <c r="C12" s="17">
        <v>1823</v>
      </c>
      <c r="D12" s="18">
        <f>SUM(H12,L12,P12,T12)</f>
        <v>1778</v>
      </c>
      <c r="E12" s="17">
        <v>152</v>
      </c>
      <c r="F12" s="17">
        <v>141</v>
      </c>
      <c r="G12" s="17">
        <v>131</v>
      </c>
      <c r="H12" s="24">
        <f>SUM(E12:G12)</f>
        <v>424</v>
      </c>
      <c r="I12" s="17">
        <v>131</v>
      </c>
      <c r="J12" s="17">
        <v>131</v>
      </c>
      <c r="K12" s="17">
        <v>259.7</v>
      </c>
      <c r="L12" s="24">
        <f>SUM(I12:K12)</f>
        <v>521.7</v>
      </c>
      <c r="M12" s="17">
        <v>97</v>
      </c>
      <c r="N12" s="17">
        <v>97</v>
      </c>
      <c r="O12" s="17">
        <v>97</v>
      </c>
      <c r="P12" s="24">
        <f>SUM(M12:O12)</f>
        <v>291</v>
      </c>
      <c r="Q12" s="17">
        <v>97</v>
      </c>
      <c r="R12" s="17">
        <v>347.3</v>
      </c>
      <c r="S12" s="17">
        <v>97</v>
      </c>
      <c r="T12" s="27">
        <f>SUM(Q12:S12)</f>
        <v>541.3</v>
      </c>
    </row>
    <row r="13" spans="1:20" s="26" customFormat="1" ht="24">
      <c r="A13" s="15" t="s">
        <v>34</v>
      </c>
      <c r="B13" s="16" t="s">
        <v>35</v>
      </c>
      <c r="C13" s="17">
        <v>2211</v>
      </c>
      <c r="D13" s="17">
        <f>SUM(H13,L13,P13,T13)</f>
        <v>4464.4</v>
      </c>
      <c r="E13" s="17">
        <v>184.3</v>
      </c>
      <c r="F13" s="17">
        <v>184.3</v>
      </c>
      <c r="G13" s="17">
        <v>410.4</v>
      </c>
      <c r="H13" s="24">
        <f>SUM(E13:G13)</f>
        <v>779</v>
      </c>
      <c r="I13" s="17">
        <v>409.6</v>
      </c>
      <c r="J13" s="17">
        <v>409.6</v>
      </c>
      <c r="K13" s="17">
        <v>409.6</v>
      </c>
      <c r="L13" s="24">
        <f>SUM(I13:K13)</f>
        <v>1228.8000000000002</v>
      </c>
      <c r="M13" s="17">
        <v>409.5</v>
      </c>
      <c r="N13" s="17">
        <v>409</v>
      </c>
      <c r="O13" s="17">
        <v>409.6</v>
      </c>
      <c r="P13" s="24">
        <f>SUM(M13:O13)</f>
        <v>1228.1</v>
      </c>
      <c r="Q13" s="17">
        <v>409</v>
      </c>
      <c r="R13" s="17">
        <v>410</v>
      </c>
      <c r="S13" s="17">
        <v>409.5</v>
      </c>
      <c r="T13" s="27">
        <f>SUM(Q13:S13)</f>
        <v>1228.5</v>
      </c>
    </row>
    <row r="14" spans="1:20" s="26" customFormat="1" ht="24">
      <c r="A14" s="15" t="s">
        <v>36</v>
      </c>
      <c r="B14" s="16" t="s">
        <v>37</v>
      </c>
      <c r="C14" s="17">
        <f aca="true" t="shared" si="0" ref="C14:T14">SUM(C10:C13)</f>
        <v>25960</v>
      </c>
      <c r="D14" s="17">
        <f t="shared" si="0"/>
        <v>27547.9</v>
      </c>
      <c r="E14" s="17">
        <f t="shared" si="0"/>
        <v>1936.8</v>
      </c>
      <c r="F14" s="17">
        <f t="shared" si="0"/>
        <v>2697.3</v>
      </c>
      <c r="G14" s="17">
        <f t="shared" si="0"/>
        <v>2263.4</v>
      </c>
      <c r="H14" s="28">
        <f t="shared" si="0"/>
        <v>6897.5</v>
      </c>
      <c r="I14" s="29">
        <f t="shared" si="0"/>
        <v>2593.6</v>
      </c>
      <c r="J14" s="29">
        <f>SUM(J10:J13)</f>
        <v>2352.5</v>
      </c>
      <c r="K14" s="29">
        <f t="shared" si="0"/>
        <v>1984.4</v>
      </c>
      <c r="L14" s="28">
        <f t="shared" si="0"/>
        <v>6930.5</v>
      </c>
      <c r="M14" s="29">
        <f t="shared" si="0"/>
        <v>2459.5</v>
      </c>
      <c r="N14" s="29">
        <f t="shared" si="0"/>
        <v>2225.4</v>
      </c>
      <c r="O14" s="29">
        <f t="shared" si="0"/>
        <v>2109.6</v>
      </c>
      <c r="P14" s="28">
        <f t="shared" si="0"/>
        <v>6794.5</v>
      </c>
      <c r="Q14" s="29">
        <f t="shared" si="0"/>
        <v>2169.8</v>
      </c>
      <c r="R14" s="29">
        <f t="shared" si="0"/>
        <v>2288.3</v>
      </c>
      <c r="S14" s="29">
        <f t="shared" si="0"/>
        <v>2467.3</v>
      </c>
      <c r="T14" s="28">
        <f t="shared" si="0"/>
        <v>6925.400000000001</v>
      </c>
    </row>
    <row r="15" spans="1:20" s="12" customFormat="1" ht="12">
      <c r="A15" s="8" t="s">
        <v>38</v>
      </c>
      <c r="B15" s="9" t="s">
        <v>39</v>
      </c>
      <c r="C15" s="10">
        <v>25960</v>
      </c>
      <c r="D15" s="10">
        <v>27007</v>
      </c>
      <c r="E15" s="10">
        <v>1899.4</v>
      </c>
      <c r="F15" s="10">
        <v>3040.6</v>
      </c>
      <c r="G15" s="10">
        <v>1625.6</v>
      </c>
      <c r="H15" s="28">
        <f>SUM(E15:G15)</f>
        <v>6565.6</v>
      </c>
      <c r="I15" s="13">
        <v>2908.7</v>
      </c>
      <c r="J15" s="13">
        <v>2621</v>
      </c>
      <c r="K15" s="13">
        <v>2014.5</v>
      </c>
      <c r="L15" s="30">
        <f>SUM(I15:K15)</f>
        <v>7544.2</v>
      </c>
      <c r="M15" s="13">
        <v>2460</v>
      </c>
      <c r="N15" s="13">
        <v>2200</v>
      </c>
      <c r="O15" s="13">
        <v>2015</v>
      </c>
      <c r="P15" s="30">
        <f>SUM(M15:O15)</f>
        <v>6675</v>
      </c>
      <c r="Q15" s="10">
        <v>2210</v>
      </c>
      <c r="R15" s="10">
        <v>2275</v>
      </c>
      <c r="S15" s="10">
        <v>2521.8</v>
      </c>
      <c r="T15" s="11">
        <f>SUM(Q15:S15)</f>
        <v>7006.8</v>
      </c>
    </row>
    <row r="16" spans="1:20" s="26" customFormat="1" ht="36">
      <c r="A16" s="15" t="s">
        <v>40</v>
      </c>
      <c r="B16" s="16" t="s">
        <v>41</v>
      </c>
      <c r="C16" s="17">
        <v>4230</v>
      </c>
      <c r="D16" s="17">
        <f>SUM(J16:K16,M16:O16,Q16:S16)</f>
        <v>161.5</v>
      </c>
      <c r="E16" s="15"/>
      <c r="F16" s="15"/>
      <c r="G16" s="15"/>
      <c r="H16" s="15"/>
      <c r="I16" s="31"/>
      <c r="J16" s="17">
        <v>40</v>
      </c>
      <c r="K16" s="17">
        <v>121.5</v>
      </c>
      <c r="L16" s="27">
        <f>SUM(I16:K16)</f>
        <v>161.5</v>
      </c>
      <c r="M16" s="31"/>
      <c r="N16" s="23">
        <v>0</v>
      </c>
      <c r="O16" s="23">
        <v>0</v>
      </c>
      <c r="P16" s="31"/>
      <c r="Q16" s="21"/>
      <c r="R16" s="21"/>
      <c r="S16" s="21"/>
      <c r="T16" s="21"/>
    </row>
    <row r="17" spans="1:20" s="26" customFormat="1" ht="24">
      <c r="A17" s="15" t="s">
        <v>42</v>
      </c>
      <c r="B17" s="16" t="s">
        <v>43</v>
      </c>
      <c r="C17" s="17">
        <f>SUM(C15:C16)</f>
        <v>30190</v>
      </c>
      <c r="D17" s="17">
        <f>SUM(D15:D16)</f>
        <v>27168.5</v>
      </c>
      <c r="E17" s="17">
        <f aca="true" t="shared" si="1" ref="E17:T17">SUM(E15:E16)</f>
        <v>1899.4</v>
      </c>
      <c r="F17" s="17">
        <f t="shared" si="1"/>
        <v>3040.6</v>
      </c>
      <c r="G17" s="17">
        <f t="shared" si="1"/>
        <v>1625.6</v>
      </c>
      <c r="H17" s="32">
        <f t="shared" si="1"/>
        <v>6565.6</v>
      </c>
      <c r="I17" s="17">
        <f>SUM(I15:I16)</f>
        <v>2908.7</v>
      </c>
      <c r="J17" s="17">
        <f t="shared" si="1"/>
        <v>2661</v>
      </c>
      <c r="K17" s="17">
        <f>SUM(K15:K16)</f>
        <v>2136</v>
      </c>
      <c r="L17" s="32">
        <f t="shared" si="1"/>
        <v>7705.7</v>
      </c>
      <c r="M17" s="17">
        <f t="shared" si="1"/>
        <v>2460</v>
      </c>
      <c r="N17" s="17">
        <f t="shared" si="1"/>
        <v>2200</v>
      </c>
      <c r="O17" s="17">
        <f t="shared" si="1"/>
        <v>2015</v>
      </c>
      <c r="P17" s="32">
        <f t="shared" si="1"/>
        <v>6675</v>
      </c>
      <c r="Q17" s="17">
        <f t="shared" si="1"/>
        <v>2210</v>
      </c>
      <c r="R17" s="17">
        <f t="shared" si="1"/>
        <v>2275</v>
      </c>
      <c r="S17" s="17">
        <f t="shared" si="1"/>
        <v>2521.8</v>
      </c>
      <c r="T17" s="32">
        <f t="shared" si="1"/>
        <v>7006.8</v>
      </c>
    </row>
    <row r="18" spans="1:20" s="26" customFormat="1" ht="24">
      <c r="A18" s="15" t="s">
        <v>44</v>
      </c>
      <c r="B18" s="16" t="s">
        <v>45</v>
      </c>
      <c r="C18" s="17">
        <f>C14-C17</f>
        <v>-4230</v>
      </c>
      <c r="D18" s="17">
        <f>D14-D17</f>
        <v>379.40000000000146</v>
      </c>
      <c r="E18" s="17">
        <f aca="true" t="shared" si="2" ref="E18:T18">E14-E17</f>
        <v>37.399999999999864</v>
      </c>
      <c r="F18" s="17">
        <f t="shared" si="2"/>
        <v>-343.2999999999997</v>
      </c>
      <c r="G18" s="17">
        <f t="shared" si="2"/>
        <v>637.8000000000002</v>
      </c>
      <c r="H18" s="32">
        <f t="shared" si="2"/>
        <v>331.89999999999964</v>
      </c>
      <c r="I18" s="17">
        <f t="shared" si="2"/>
        <v>-315.0999999999999</v>
      </c>
      <c r="J18" s="17">
        <f t="shared" si="2"/>
        <v>-308.5</v>
      </c>
      <c r="K18" s="17">
        <f t="shared" si="2"/>
        <v>-151.5999999999999</v>
      </c>
      <c r="L18" s="32">
        <f t="shared" si="2"/>
        <v>-775.1999999999998</v>
      </c>
      <c r="M18" s="17">
        <f t="shared" si="2"/>
        <v>-0.5</v>
      </c>
      <c r="N18" s="17">
        <f t="shared" si="2"/>
        <v>25.40000000000009</v>
      </c>
      <c r="O18" s="17">
        <f t="shared" si="2"/>
        <v>94.59999999999991</v>
      </c>
      <c r="P18" s="32">
        <f t="shared" si="2"/>
        <v>119.5</v>
      </c>
      <c r="Q18" s="17">
        <f t="shared" si="2"/>
        <v>-40.19999999999982</v>
      </c>
      <c r="R18" s="17">
        <f t="shared" si="2"/>
        <v>13.300000000000182</v>
      </c>
      <c r="S18" s="17">
        <f t="shared" si="2"/>
        <v>-54.5</v>
      </c>
      <c r="T18" s="32">
        <f t="shared" si="2"/>
        <v>-81.39999999999964</v>
      </c>
    </row>
    <row r="19" spans="1:20" s="26" customFormat="1" ht="24">
      <c r="A19" s="15" t="s">
        <v>46</v>
      </c>
      <c r="B19" s="16" t="s">
        <v>47</v>
      </c>
      <c r="C19" s="33"/>
      <c r="D19" s="17">
        <f>SUM(D9,D18)</f>
        <v>800.6000000000015</v>
      </c>
      <c r="E19" s="17">
        <f aca="true" t="shared" si="3" ref="E19:T19">SUM(E9,E18)</f>
        <v>458.59999999999985</v>
      </c>
      <c r="F19" s="17">
        <f t="shared" si="3"/>
        <v>115.3000000000003</v>
      </c>
      <c r="G19" s="17">
        <f t="shared" si="3"/>
        <v>790.1000000000001</v>
      </c>
      <c r="H19" s="32">
        <f t="shared" si="3"/>
        <v>546.3999999999996</v>
      </c>
      <c r="I19" s="17">
        <f t="shared" si="3"/>
        <v>475.0000000000001</v>
      </c>
      <c r="J19" s="17">
        <f t="shared" si="3"/>
        <v>166.5</v>
      </c>
      <c r="K19" s="17">
        <f t="shared" si="3"/>
        <v>14.900000000000091</v>
      </c>
      <c r="L19" s="32">
        <f t="shared" si="3"/>
        <v>14.900000000000205</v>
      </c>
      <c r="M19" s="17">
        <f t="shared" si="3"/>
        <v>14.4</v>
      </c>
      <c r="N19" s="17">
        <f t="shared" si="3"/>
        <v>39.80000000000009</v>
      </c>
      <c r="O19" s="17">
        <f t="shared" si="3"/>
        <v>134.39999999999992</v>
      </c>
      <c r="P19" s="32">
        <f t="shared" si="3"/>
        <v>134.4</v>
      </c>
      <c r="Q19" s="17">
        <f t="shared" si="3"/>
        <v>94.20000000000019</v>
      </c>
      <c r="R19" s="17">
        <f t="shared" si="3"/>
        <v>107.50000000000018</v>
      </c>
      <c r="S19" s="17">
        <f t="shared" si="3"/>
        <v>53</v>
      </c>
      <c r="T19" s="32">
        <f t="shared" si="3"/>
        <v>53.00000000000037</v>
      </c>
    </row>
    <row r="20" spans="1:20" s="26" customFormat="1" ht="48">
      <c r="A20" s="15" t="s">
        <v>48</v>
      </c>
      <c r="B20" s="16" t="s">
        <v>49</v>
      </c>
      <c r="C20" s="15"/>
      <c r="D20" s="15"/>
      <c r="E20" s="15"/>
      <c r="F20" s="15"/>
      <c r="G20" s="15"/>
      <c r="H20" s="15"/>
      <c r="I20" s="21"/>
      <c r="J20" s="21"/>
      <c r="K20" s="21"/>
      <c r="L20" s="21"/>
      <c r="M20" s="15"/>
      <c r="N20" s="15"/>
      <c r="O20" s="15"/>
      <c r="P20" s="15"/>
      <c r="Q20" s="15"/>
      <c r="R20" s="15"/>
      <c r="S20" s="15"/>
      <c r="T20" s="15"/>
    </row>
    <row r="21" spans="1:20" s="26" customFormat="1" ht="48">
      <c r="A21" s="15" t="s">
        <v>50</v>
      </c>
      <c r="B21" s="16" t="s">
        <v>51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="12" customFormat="1" ht="12">
      <c r="B22" s="7"/>
    </row>
    <row r="23" spans="1:5" s="12" customFormat="1" ht="12">
      <c r="A23" s="12" t="s">
        <v>52</v>
      </c>
      <c r="B23" s="7"/>
      <c r="E23" s="12" t="s">
        <v>53</v>
      </c>
    </row>
    <row r="24" s="12" customFormat="1" ht="12">
      <c r="B24" s="7"/>
    </row>
    <row r="25" s="12" customFormat="1" ht="12">
      <c r="B25" s="7"/>
    </row>
    <row r="26" s="12" customFormat="1" ht="12">
      <c r="B26" s="7"/>
    </row>
    <row r="27" s="12" customFormat="1" ht="12">
      <c r="B27" s="7"/>
    </row>
    <row r="28" s="12" customFormat="1" ht="12">
      <c r="B28" s="7"/>
    </row>
    <row r="29" s="12" customFormat="1" ht="12">
      <c r="B29" s="7"/>
    </row>
    <row r="30" s="12" customFormat="1" ht="12">
      <c r="B30" s="7"/>
    </row>
    <row r="31" s="12" customFormat="1" ht="12">
      <c r="B31" s="7"/>
    </row>
    <row r="32" s="12" customFormat="1" ht="12">
      <c r="B32" s="7"/>
    </row>
    <row r="33" s="12" customFormat="1" ht="12">
      <c r="B33" s="7"/>
    </row>
  </sheetData>
  <sheetProtection/>
  <mergeCells count="6">
    <mergeCell ref="A1:T1"/>
    <mergeCell ref="A2:T2"/>
    <mergeCell ref="E6:G6"/>
    <mergeCell ref="I6:K6"/>
    <mergeCell ref="M6:O6"/>
    <mergeCell ref="Q6:S6"/>
  </mergeCells>
  <printOptions/>
  <pageMargins left="0.5905511811023623" right="0" top="0.3937007874015748" bottom="0.1968503937007874" header="0.5118110236220472" footer="0.511811023622047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26.28125" style="0" customWidth="1"/>
    <col min="2" max="2" width="4.57421875" style="34" customWidth="1"/>
    <col min="3" max="3" width="6.57421875" style="0" customWidth="1"/>
    <col min="4" max="4" width="7.28125" style="0" customWidth="1"/>
    <col min="5" max="5" width="7.140625" style="0" customWidth="1"/>
    <col min="6" max="6" width="6.8515625" style="0" customWidth="1"/>
    <col min="7" max="9" width="6.57421875" style="0" customWidth="1"/>
    <col min="10" max="10" width="6.28125" style="0" customWidth="1"/>
    <col min="11" max="11" width="6.57421875" style="0" customWidth="1"/>
    <col min="12" max="12" width="6.28125" style="0" customWidth="1"/>
    <col min="13" max="13" width="6.421875" style="0" customWidth="1"/>
    <col min="14" max="14" width="6.57421875" style="0" customWidth="1"/>
    <col min="15" max="20" width="6.28125" style="0" customWidth="1"/>
  </cols>
  <sheetData>
    <row r="1" spans="1:20" s="1" customFormat="1" ht="14.25">
      <c r="A1" s="36" t="s">
        <v>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s="1" customFormat="1" ht="14.25">
      <c r="A2" s="36" t="s">
        <v>73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" s="2" customFormat="1" ht="15">
      <c r="A3" s="2" t="s">
        <v>0</v>
      </c>
      <c r="B3" s="3"/>
    </row>
    <row r="4" spans="1:2" s="2" customFormat="1" ht="15">
      <c r="A4" s="2" t="s">
        <v>74</v>
      </c>
      <c r="B4" s="3"/>
    </row>
    <row r="5" spans="1:2" s="2" customFormat="1" ht="15">
      <c r="A5" s="2" t="s">
        <v>1</v>
      </c>
      <c r="B5" s="3"/>
    </row>
    <row r="6" spans="1:20" s="5" customFormat="1" ht="66" customHeight="1">
      <c r="A6" s="4" t="s">
        <v>2</v>
      </c>
      <c r="B6" s="4" t="s">
        <v>3</v>
      </c>
      <c r="C6" s="4" t="s">
        <v>4</v>
      </c>
      <c r="D6" s="4" t="s">
        <v>5</v>
      </c>
      <c r="E6" s="37" t="s">
        <v>6</v>
      </c>
      <c r="F6" s="37"/>
      <c r="G6" s="37"/>
      <c r="H6" s="4" t="s">
        <v>7</v>
      </c>
      <c r="I6" s="37" t="s">
        <v>8</v>
      </c>
      <c r="J6" s="37"/>
      <c r="K6" s="37"/>
      <c r="L6" s="4" t="s">
        <v>9</v>
      </c>
      <c r="M6" s="37" t="s">
        <v>10</v>
      </c>
      <c r="N6" s="37"/>
      <c r="O6" s="37"/>
      <c r="P6" s="4" t="s">
        <v>11</v>
      </c>
      <c r="Q6" s="37" t="s">
        <v>12</v>
      </c>
      <c r="R6" s="37"/>
      <c r="S6" s="37"/>
      <c r="T6" s="4" t="s">
        <v>13</v>
      </c>
    </row>
    <row r="7" spans="1:20" s="7" customFormat="1" ht="12">
      <c r="A7" s="6"/>
      <c r="B7" s="6"/>
      <c r="C7" s="6"/>
      <c r="D7" s="6"/>
      <c r="E7" s="6" t="s">
        <v>14</v>
      </c>
      <c r="F7" s="6" t="s">
        <v>15</v>
      </c>
      <c r="G7" s="6" t="s">
        <v>16</v>
      </c>
      <c r="H7" s="6"/>
      <c r="I7" s="6" t="s">
        <v>17</v>
      </c>
      <c r="J7" s="6" t="s">
        <v>18</v>
      </c>
      <c r="K7" s="6" t="s">
        <v>19</v>
      </c>
      <c r="L7" s="6"/>
      <c r="M7" s="6" t="s">
        <v>20</v>
      </c>
      <c r="N7" s="6" t="s">
        <v>21</v>
      </c>
      <c r="O7" s="6" t="s">
        <v>22</v>
      </c>
      <c r="P7" s="6"/>
      <c r="Q7" s="6" t="s">
        <v>23</v>
      </c>
      <c r="R7" s="6" t="s">
        <v>24</v>
      </c>
      <c r="S7" s="6" t="s">
        <v>25</v>
      </c>
      <c r="T7" s="6"/>
    </row>
    <row r="8" spans="1:20" s="7" customFormat="1" ht="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</row>
    <row r="9" spans="1:20" s="12" customFormat="1" ht="12">
      <c r="A9" s="8" t="s">
        <v>26</v>
      </c>
      <c r="B9" s="9" t="s">
        <v>27</v>
      </c>
      <c r="C9" s="8"/>
      <c r="D9" s="10">
        <v>421.2</v>
      </c>
      <c r="E9" s="10">
        <v>421.2</v>
      </c>
      <c r="F9" s="10">
        <v>458.6</v>
      </c>
      <c r="G9" s="10">
        <v>612.3</v>
      </c>
      <c r="H9" s="11">
        <v>421.2</v>
      </c>
      <c r="I9" s="10">
        <v>340.5</v>
      </c>
      <c r="J9" s="10">
        <v>203.9</v>
      </c>
      <c r="K9" s="10">
        <v>508.9</v>
      </c>
      <c r="L9" s="11">
        <v>340.5</v>
      </c>
      <c r="M9" s="10">
        <v>418.9</v>
      </c>
      <c r="N9" s="10">
        <v>220.8</v>
      </c>
      <c r="O9" s="10">
        <v>1197.2</v>
      </c>
      <c r="P9" s="11">
        <v>418.9</v>
      </c>
      <c r="Q9" s="10">
        <v>124.5</v>
      </c>
      <c r="R9" s="10">
        <v>829.1</v>
      </c>
      <c r="S9" s="10">
        <v>107.5</v>
      </c>
      <c r="T9" s="11">
        <v>134.4</v>
      </c>
    </row>
    <row r="10" spans="1:20" s="12" customFormat="1" ht="12">
      <c r="A10" s="8" t="s">
        <v>28</v>
      </c>
      <c r="B10" s="9" t="s">
        <v>29</v>
      </c>
      <c r="C10" s="10">
        <v>23140</v>
      </c>
      <c r="D10" s="13">
        <f>SUM(H10,L10,P10,T10)</f>
        <v>25106.399999999998</v>
      </c>
      <c r="E10" s="10">
        <v>1600.5</v>
      </c>
      <c r="F10" s="10">
        <v>1804.4</v>
      </c>
      <c r="G10" s="10">
        <v>2165.9</v>
      </c>
      <c r="H10" s="14">
        <f>SUM(E10:G10)</f>
        <v>5570.8</v>
      </c>
      <c r="I10" s="10">
        <v>1968.4</v>
      </c>
      <c r="J10" s="10">
        <v>1927.5</v>
      </c>
      <c r="K10" s="10">
        <v>1414.1</v>
      </c>
      <c r="L10" s="11">
        <f>SUM(I10:K10)</f>
        <v>5310</v>
      </c>
      <c r="M10" s="10">
        <v>2516.4</v>
      </c>
      <c r="N10" s="10">
        <v>3792.5</v>
      </c>
      <c r="O10" s="10">
        <v>1657.7</v>
      </c>
      <c r="P10" s="11">
        <f>SUM(M10:O10)</f>
        <v>7966.599999999999</v>
      </c>
      <c r="Q10" s="10">
        <v>2767.2</v>
      </c>
      <c r="R10" s="10">
        <v>1531</v>
      </c>
      <c r="S10" s="10">
        <v>1960.8</v>
      </c>
      <c r="T10" s="11">
        <f>SUM(Q10:S10)</f>
        <v>6259</v>
      </c>
    </row>
    <row r="11" spans="1:20" s="26" customFormat="1" ht="40.5" customHeight="1">
      <c r="A11" s="15" t="s">
        <v>30</v>
      </c>
      <c r="B11" s="16" t="s">
        <v>31</v>
      </c>
      <c r="C11" s="17">
        <v>3808.8</v>
      </c>
      <c r="D11" s="18">
        <f>SUM(H11,L11,P11,T11)</f>
        <v>0</v>
      </c>
      <c r="E11" s="15"/>
      <c r="F11" s="15"/>
      <c r="G11" s="19"/>
      <c r="H11" s="20"/>
      <c r="I11" s="21"/>
      <c r="J11" s="21"/>
      <c r="K11" s="21"/>
      <c r="L11" s="22"/>
      <c r="M11" s="17"/>
      <c r="N11" s="23"/>
      <c r="O11" s="17"/>
      <c r="P11" s="24">
        <f>SUM(M11,O11)</f>
        <v>0</v>
      </c>
      <c r="Q11" s="21"/>
      <c r="R11" s="21"/>
      <c r="S11" s="21"/>
      <c r="T11" s="25"/>
    </row>
    <row r="12" spans="1:20" s="26" customFormat="1" ht="24">
      <c r="A12" s="15" t="s">
        <v>32</v>
      </c>
      <c r="B12" s="16" t="s">
        <v>33</v>
      </c>
      <c r="C12" s="17">
        <v>2003</v>
      </c>
      <c r="D12" s="18">
        <f>SUM(H12,L12,P12,T12)</f>
        <v>1837.5</v>
      </c>
      <c r="E12" s="17">
        <v>152</v>
      </c>
      <c r="F12" s="17">
        <v>281.5</v>
      </c>
      <c r="G12" s="17">
        <v>0</v>
      </c>
      <c r="H12" s="24">
        <f>SUM(E12:G12)</f>
        <v>433.5</v>
      </c>
      <c r="I12" s="17">
        <v>141</v>
      </c>
      <c r="J12" s="17">
        <v>281.5</v>
      </c>
      <c r="K12" s="17">
        <v>140</v>
      </c>
      <c r="L12" s="24">
        <f>SUM(I12:K12)</f>
        <v>562.5</v>
      </c>
      <c r="M12" s="17">
        <v>0</v>
      </c>
      <c r="N12" s="17">
        <v>282.5</v>
      </c>
      <c r="O12" s="17">
        <v>180</v>
      </c>
      <c r="P12" s="24">
        <f>SUM(M12:O12)</f>
        <v>462.5</v>
      </c>
      <c r="Q12" s="17">
        <v>141</v>
      </c>
      <c r="R12" s="17">
        <v>141</v>
      </c>
      <c r="S12" s="17">
        <v>97</v>
      </c>
      <c r="T12" s="27">
        <f>SUM(Q12:S12)</f>
        <v>379</v>
      </c>
    </row>
    <row r="13" spans="1:20" s="26" customFormat="1" ht="24">
      <c r="A13" s="15" t="s">
        <v>34</v>
      </c>
      <c r="B13" s="16" t="s">
        <v>35</v>
      </c>
      <c r="C13" s="17">
        <v>2211</v>
      </c>
      <c r="D13" s="17">
        <f>SUM(H13,L13,P13,T13)</f>
        <v>2497.7</v>
      </c>
      <c r="E13" s="17">
        <v>184.3</v>
      </c>
      <c r="F13" s="17">
        <v>184.2</v>
      </c>
      <c r="G13" s="17">
        <v>184.2</v>
      </c>
      <c r="H13" s="24">
        <f>SUM(E13:G13)</f>
        <v>552.7</v>
      </c>
      <c r="I13" s="17">
        <v>368.6</v>
      </c>
      <c r="J13" s="17">
        <v>0</v>
      </c>
      <c r="K13" s="17">
        <v>368.4</v>
      </c>
      <c r="L13" s="24">
        <f>SUM(I13:K13)</f>
        <v>737</v>
      </c>
      <c r="M13" s="17">
        <v>184.3</v>
      </c>
      <c r="N13" s="17">
        <v>0</v>
      </c>
      <c r="O13" s="17">
        <v>368.4</v>
      </c>
      <c r="P13" s="24">
        <f>SUM(M13:O13)</f>
        <v>552.7</v>
      </c>
      <c r="Q13" s="17">
        <v>122.9</v>
      </c>
      <c r="R13" s="17">
        <v>122.9</v>
      </c>
      <c r="S13" s="17">
        <v>409.5</v>
      </c>
      <c r="T13" s="27">
        <f>SUM(Q13:S13)</f>
        <v>655.3</v>
      </c>
    </row>
    <row r="14" spans="1:20" s="26" customFormat="1" ht="24">
      <c r="A14" s="15" t="s">
        <v>36</v>
      </c>
      <c r="B14" s="16" t="s">
        <v>37</v>
      </c>
      <c r="C14" s="17">
        <f aca="true" t="shared" si="0" ref="C14:T14">SUM(C10:C13)</f>
        <v>31162.8</v>
      </c>
      <c r="D14" s="17">
        <f t="shared" si="0"/>
        <v>29441.6</v>
      </c>
      <c r="E14" s="17">
        <f t="shared" si="0"/>
        <v>1936.8</v>
      </c>
      <c r="F14" s="17">
        <f t="shared" si="0"/>
        <v>2270.1</v>
      </c>
      <c r="G14" s="17">
        <f t="shared" si="0"/>
        <v>2350.1</v>
      </c>
      <c r="H14" s="28">
        <f t="shared" si="0"/>
        <v>6557</v>
      </c>
      <c r="I14" s="29">
        <f t="shared" si="0"/>
        <v>2478</v>
      </c>
      <c r="J14" s="29">
        <f>SUM(J10:J13)</f>
        <v>2209</v>
      </c>
      <c r="K14" s="29">
        <f t="shared" si="0"/>
        <v>1922.5</v>
      </c>
      <c r="L14" s="28">
        <f t="shared" si="0"/>
        <v>6609.5</v>
      </c>
      <c r="M14" s="29">
        <f t="shared" si="0"/>
        <v>2700.7000000000003</v>
      </c>
      <c r="N14" s="29">
        <f t="shared" si="0"/>
        <v>4075</v>
      </c>
      <c r="O14" s="29">
        <f t="shared" si="0"/>
        <v>2206.1</v>
      </c>
      <c r="P14" s="28">
        <f t="shared" si="0"/>
        <v>8981.8</v>
      </c>
      <c r="Q14" s="29">
        <f t="shared" si="0"/>
        <v>3031.1</v>
      </c>
      <c r="R14" s="29">
        <f t="shared" si="0"/>
        <v>1794.9</v>
      </c>
      <c r="S14" s="29">
        <f t="shared" si="0"/>
        <v>2467.3</v>
      </c>
      <c r="T14" s="28">
        <f t="shared" si="0"/>
        <v>7293.3</v>
      </c>
    </row>
    <row r="15" spans="1:20" s="12" customFormat="1" ht="12">
      <c r="A15" s="8" t="s">
        <v>38</v>
      </c>
      <c r="B15" s="9" t="s">
        <v>39</v>
      </c>
      <c r="C15" s="10">
        <v>29943.6</v>
      </c>
      <c r="D15" s="10">
        <v>27007</v>
      </c>
      <c r="E15" s="10">
        <v>1899.4</v>
      </c>
      <c r="F15" s="10">
        <v>2116.4</v>
      </c>
      <c r="G15" s="10">
        <v>2621.9</v>
      </c>
      <c r="H15" s="28">
        <f>SUM(E15:G15)</f>
        <v>6637.700000000001</v>
      </c>
      <c r="I15" s="13">
        <v>2522.1</v>
      </c>
      <c r="J15" s="13">
        <v>1904</v>
      </c>
      <c r="K15" s="13">
        <v>2012.5</v>
      </c>
      <c r="L15" s="30">
        <f>SUM(I15:K15)</f>
        <v>6438.6</v>
      </c>
      <c r="M15" s="13">
        <v>2806.3</v>
      </c>
      <c r="N15" s="13">
        <v>3098.6</v>
      </c>
      <c r="O15" s="13">
        <v>2418.8</v>
      </c>
      <c r="P15" s="30">
        <f>SUM(M15:O15)</f>
        <v>8323.7</v>
      </c>
      <c r="Q15" s="10">
        <v>2234</v>
      </c>
      <c r="R15" s="10">
        <v>2275</v>
      </c>
      <c r="S15" s="10">
        <v>2521.8</v>
      </c>
      <c r="T15" s="11">
        <f>SUM(Q15:S15)</f>
        <v>7030.8</v>
      </c>
    </row>
    <row r="16" spans="1:20" s="26" customFormat="1" ht="36">
      <c r="A16" s="15" t="s">
        <v>40</v>
      </c>
      <c r="B16" s="16" t="s">
        <v>41</v>
      </c>
      <c r="C16" s="17">
        <v>4230</v>
      </c>
      <c r="D16" s="17">
        <f>SUM(J16:K16,M16:O16,Q16:S16)</f>
        <v>1045</v>
      </c>
      <c r="E16" s="15"/>
      <c r="F16" s="15"/>
      <c r="G16" s="15"/>
      <c r="H16" s="15"/>
      <c r="I16" s="31">
        <v>92.5</v>
      </c>
      <c r="J16" s="17">
        <v>0</v>
      </c>
      <c r="K16" s="17">
        <v>0</v>
      </c>
      <c r="L16" s="27">
        <f>SUM(I16:K16)</f>
        <v>92.5</v>
      </c>
      <c r="M16" s="31">
        <v>92.5</v>
      </c>
      <c r="N16" s="23">
        <v>0</v>
      </c>
      <c r="O16" s="17">
        <v>860</v>
      </c>
      <c r="P16" s="35">
        <f>SUM(M16:O16)</f>
        <v>952.5</v>
      </c>
      <c r="Q16" s="31">
        <v>92.5</v>
      </c>
      <c r="R16" s="21"/>
      <c r="S16" s="21"/>
      <c r="T16" s="21"/>
    </row>
    <row r="17" spans="1:20" s="26" customFormat="1" ht="24">
      <c r="A17" s="15" t="s">
        <v>42</v>
      </c>
      <c r="B17" s="16" t="s">
        <v>43</v>
      </c>
      <c r="C17" s="17">
        <f>SUM(C15:C16)</f>
        <v>34173.6</v>
      </c>
      <c r="D17" s="17">
        <f>SUM(D15:D16)</f>
        <v>28052</v>
      </c>
      <c r="E17" s="17">
        <f aca="true" t="shared" si="1" ref="E17:T17">SUM(E15:E16)</f>
        <v>1899.4</v>
      </c>
      <c r="F17" s="17">
        <f t="shared" si="1"/>
        <v>2116.4</v>
      </c>
      <c r="G17" s="17">
        <f t="shared" si="1"/>
        <v>2621.9</v>
      </c>
      <c r="H17" s="32">
        <f t="shared" si="1"/>
        <v>6637.700000000001</v>
      </c>
      <c r="I17" s="17">
        <f>SUM(I15:I16)</f>
        <v>2614.6</v>
      </c>
      <c r="J17" s="17">
        <f t="shared" si="1"/>
        <v>1904</v>
      </c>
      <c r="K17" s="17">
        <f>SUM(K15:K16)</f>
        <v>2012.5</v>
      </c>
      <c r="L17" s="32">
        <f t="shared" si="1"/>
        <v>6531.1</v>
      </c>
      <c r="M17" s="17">
        <f t="shared" si="1"/>
        <v>2898.8</v>
      </c>
      <c r="N17" s="17">
        <f t="shared" si="1"/>
        <v>3098.6</v>
      </c>
      <c r="O17" s="17">
        <f t="shared" si="1"/>
        <v>3278.8</v>
      </c>
      <c r="P17" s="32">
        <f t="shared" si="1"/>
        <v>9276.2</v>
      </c>
      <c r="Q17" s="17">
        <f t="shared" si="1"/>
        <v>2326.5</v>
      </c>
      <c r="R17" s="17">
        <f t="shared" si="1"/>
        <v>2275</v>
      </c>
      <c r="S17" s="17">
        <f t="shared" si="1"/>
        <v>2521.8</v>
      </c>
      <c r="T17" s="32">
        <f t="shared" si="1"/>
        <v>7030.8</v>
      </c>
    </row>
    <row r="18" spans="1:20" s="26" customFormat="1" ht="24">
      <c r="A18" s="15" t="s">
        <v>44</v>
      </c>
      <c r="B18" s="16" t="s">
        <v>45</v>
      </c>
      <c r="C18" s="17">
        <f>C14-C17</f>
        <v>-3010.7999999999993</v>
      </c>
      <c r="D18" s="17">
        <f>D14-D17</f>
        <v>1389.5999999999985</v>
      </c>
      <c r="E18" s="17">
        <f aca="true" t="shared" si="2" ref="E18:T18">E14-E17</f>
        <v>37.399999999999864</v>
      </c>
      <c r="F18" s="17">
        <f t="shared" si="2"/>
        <v>153.69999999999982</v>
      </c>
      <c r="G18" s="17">
        <f t="shared" si="2"/>
        <v>-271.8000000000002</v>
      </c>
      <c r="H18" s="32">
        <f t="shared" si="2"/>
        <v>-80.70000000000073</v>
      </c>
      <c r="I18" s="17">
        <f t="shared" si="2"/>
        <v>-136.5999999999999</v>
      </c>
      <c r="J18" s="17">
        <f t="shared" si="2"/>
        <v>305</v>
      </c>
      <c r="K18" s="17">
        <f t="shared" si="2"/>
        <v>-90</v>
      </c>
      <c r="L18" s="32">
        <f t="shared" si="2"/>
        <v>78.39999999999964</v>
      </c>
      <c r="M18" s="17">
        <f t="shared" si="2"/>
        <v>-198.0999999999999</v>
      </c>
      <c r="N18" s="17">
        <f t="shared" si="2"/>
        <v>976.4000000000001</v>
      </c>
      <c r="O18" s="17">
        <f t="shared" si="2"/>
        <v>-1072.7000000000003</v>
      </c>
      <c r="P18" s="32">
        <f t="shared" si="2"/>
        <v>-294.40000000000146</v>
      </c>
      <c r="Q18" s="17">
        <f t="shared" si="2"/>
        <v>704.5999999999999</v>
      </c>
      <c r="R18" s="17">
        <f t="shared" si="2"/>
        <v>-480.0999999999999</v>
      </c>
      <c r="S18" s="17">
        <f t="shared" si="2"/>
        <v>-54.5</v>
      </c>
      <c r="T18" s="32">
        <f t="shared" si="2"/>
        <v>262.5</v>
      </c>
    </row>
    <row r="19" spans="1:20" s="26" customFormat="1" ht="24">
      <c r="A19" s="15" t="s">
        <v>46</v>
      </c>
      <c r="B19" s="16" t="s">
        <v>47</v>
      </c>
      <c r="C19" s="33"/>
      <c r="D19" s="17">
        <f>SUM(D9,D18)</f>
        <v>1810.7999999999986</v>
      </c>
      <c r="E19" s="17">
        <f aca="true" t="shared" si="3" ref="E19:T19">SUM(E9,E18)</f>
        <v>458.59999999999985</v>
      </c>
      <c r="F19" s="17">
        <f t="shared" si="3"/>
        <v>612.2999999999998</v>
      </c>
      <c r="G19" s="17">
        <f t="shared" si="3"/>
        <v>340.4999999999998</v>
      </c>
      <c r="H19" s="32">
        <f t="shared" si="3"/>
        <v>340.49999999999926</v>
      </c>
      <c r="I19" s="17">
        <f t="shared" si="3"/>
        <v>203.9000000000001</v>
      </c>
      <c r="J19" s="17">
        <f t="shared" si="3"/>
        <v>508.9</v>
      </c>
      <c r="K19" s="17">
        <f t="shared" si="3"/>
        <v>418.9</v>
      </c>
      <c r="L19" s="32">
        <f t="shared" si="3"/>
        <v>418.89999999999964</v>
      </c>
      <c r="M19" s="17">
        <f t="shared" si="3"/>
        <v>220.80000000000007</v>
      </c>
      <c r="N19" s="17">
        <f t="shared" si="3"/>
        <v>1197.2</v>
      </c>
      <c r="O19" s="17">
        <f t="shared" si="3"/>
        <v>124.49999999999977</v>
      </c>
      <c r="P19" s="32">
        <f t="shared" si="3"/>
        <v>124.49999999999852</v>
      </c>
      <c r="Q19" s="17">
        <f t="shared" si="3"/>
        <v>829.0999999999999</v>
      </c>
      <c r="R19" s="17">
        <f t="shared" si="3"/>
        <v>349.0000000000001</v>
      </c>
      <c r="S19" s="17">
        <f t="shared" si="3"/>
        <v>53</v>
      </c>
      <c r="T19" s="32">
        <f t="shared" si="3"/>
        <v>396.9</v>
      </c>
    </row>
    <row r="20" spans="1:20" s="26" customFormat="1" ht="48">
      <c r="A20" s="15" t="s">
        <v>48</v>
      </c>
      <c r="B20" s="16" t="s">
        <v>49</v>
      </c>
      <c r="C20" s="15"/>
      <c r="D20" s="15"/>
      <c r="E20" s="15"/>
      <c r="F20" s="15"/>
      <c r="G20" s="15"/>
      <c r="H20" s="15"/>
      <c r="I20" s="21"/>
      <c r="J20" s="21"/>
      <c r="K20" s="21"/>
      <c r="L20" s="21"/>
      <c r="M20" s="15"/>
      <c r="N20" s="15"/>
      <c r="O20" s="15"/>
      <c r="P20" s="15"/>
      <c r="Q20" s="15"/>
      <c r="R20" s="15"/>
      <c r="S20" s="15"/>
      <c r="T20" s="15"/>
    </row>
    <row r="21" spans="1:20" s="26" customFormat="1" ht="48">
      <c r="A21" s="15" t="s">
        <v>50</v>
      </c>
      <c r="B21" s="16" t="s">
        <v>51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="12" customFormat="1" ht="12">
      <c r="B22" s="7"/>
    </row>
    <row r="23" spans="1:5" s="12" customFormat="1" ht="12">
      <c r="A23" s="12" t="s">
        <v>52</v>
      </c>
      <c r="B23" s="7"/>
      <c r="E23" s="12" t="s">
        <v>53</v>
      </c>
    </row>
    <row r="24" s="12" customFormat="1" ht="12">
      <c r="B24" s="7"/>
    </row>
    <row r="25" s="12" customFormat="1" ht="12">
      <c r="B25" s="7"/>
    </row>
    <row r="26" s="12" customFormat="1" ht="12">
      <c r="B26" s="7"/>
    </row>
    <row r="27" s="12" customFormat="1" ht="12">
      <c r="B27" s="7"/>
    </row>
    <row r="28" s="12" customFormat="1" ht="12">
      <c r="B28" s="7"/>
    </row>
    <row r="29" s="12" customFormat="1" ht="12">
      <c r="B29" s="7"/>
    </row>
    <row r="30" s="12" customFormat="1" ht="12">
      <c r="B30" s="7"/>
    </row>
    <row r="31" s="12" customFormat="1" ht="12">
      <c r="B31" s="7"/>
    </row>
    <row r="32" s="12" customFormat="1" ht="12">
      <c r="B32" s="7"/>
    </row>
    <row r="33" s="12" customFormat="1" ht="12">
      <c r="B33" s="7"/>
    </row>
  </sheetData>
  <sheetProtection/>
  <mergeCells count="6">
    <mergeCell ref="A1:T1"/>
    <mergeCell ref="A2:T2"/>
    <mergeCell ref="E6:G6"/>
    <mergeCell ref="I6:K6"/>
    <mergeCell ref="M6:O6"/>
    <mergeCell ref="Q6:S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26.28125" style="0" customWidth="1"/>
    <col min="2" max="2" width="4.57421875" style="34" customWidth="1"/>
    <col min="3" max="3" width="6.57421875" style="0" customWidth="1"/>
    <col min="4" max="4" width="7.28125" style="0" customWidth="1"/>
    <col min="5" max="5" width="7.140625" style="0" customWidth="1"/>
    <col min="6" max="6" width="6.8515625" style="0" customWidth="1"/>
    <col min="7" max="9" width="6.57421875" style="0" customWidth="1"/>
    <col min="10" max="10" width="6.28125" style="0" customWidth="1"/>
    <col min="11" max="11" width="6.57421875" style="0" customWidth="1"/>
    <col min="12" max="12" width="6.28125" style="0" customWidth="1"/>
    <col min="13" max="13" width="6.421875" style="0" customWidth="1"/>
    <col min="14" max="14" width="6.57421875" style="0" customWidth="1"/>
    <col min="15" max="20" width="6.28125" style="0" customWidth="1"/>
  </cols>
  <sheetData>
    <row r="1" spans="1:20" s="1" customFormat="1" ht="14.25">
      <c r="A1" s="36" t="s">
        <v>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s="1" customFormat="1" ht="14.25">
      <c r="A2" s="36" t="s">
        <v>75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" s="2" customFormat="1" ht="15">
      <c r="A3" s="2" t="s">
        <v>0</v>
      </c>
      <c r="B3" s="3"/>
    </row>
    <row r="4" spans="1:2" s="2" customFormat="1" ht="15">
      <c r="A4" s="2" t="s">
        <v>76</v>
      </c>
      <c r="B4" s="3"/>
    </row>
    <row r="5" spans="1:2" s="2" customFormat="1" ht="15">
      <c r="A5" s="2" t="s">
        <v>1</v>
      </c>
      <c r="B5" s="3"/>
    </row>
    <row r="6" spans="1:20" s="5" customFormat="1" ht="66" customHeight="1">
      <c r="A6" s="4" t="s">
        <v>2</v>
      </c>
      <c r="B6" s="4" t="s">
        <v>3</v>
      </c>
      <c r="C6" s="4" t="s">
        <v>4</v>
      </c>
      <c r="D6" s="4" t="s">
        <v>5</v>
      </c>
      <c r="E6" s="37" t="s">
        <v>6</v>
      </c>
      <c r="F6" s="37"/>
      <c r="G6" s="37"/>
      <c r="H6" s="4" t="s">
        <v>7</v>
      </c>
      <c r="I6" s="37" t="s">
        <v>8</v>
      </c>
      <c r="J6" s="37"/>
      <c r="K6" s="37"/>
      <c r="L6" s="4" t="s">
        <v>9</v>
      </c>
      <c r="M6" s="37" t="s">
        <v>10</v>
      </c>
      <c r="N6" s="37"/>
      <c r="O6" s="37"/>
      <c r="P6" s="4" t="s">
        <v>11</v>
      </c>
      <c r="Q6" s="37" t="s">
        <v>12</v>
      </c>
      <c r="R6" s="37"/>
      <c r="S6" s="37"/>
      <c r="T6" s="4" t="s">
        <v>13</v>
      </c>
    </row>
    <row r="7" spans="1:20" s="7" customFormat="1" ht="12">
      <c r="A7" s="6"/>
      <c r="B7" s="6"/>
      <c r="C7" s="6"/>
      <c r="D7" s="6"/>
      <c r="E7" s="6" t="s">
        <v>14</v>
      </c>
      <c r="F7" s="6" t="s">
        <v>15</v>
      </c>
      <c r="G7" s="6" t="s">
        <v>16</v>
      </c>
      <c r="H7" s="6"/>
      <c r="I7" s="6" t="s">
        <v>17</v>
      </c>
      <c r="J7" s="6" t="s">
        <v>18</v>
      </c>
      <c r="K7" s="6" t="s">
        <v>19</v>
      </c>
      <c r="L7" s="6"/>
      <c r="M7" s="6" t="s">
        <v>20</v>
      </c>
      <c r="N7" s="6" t="s">
        <v>21</v>
      </c>
      <c r="O7" s="6" t="s">
        <v>22</v>
      </c>
      <c r="P7" s="6"/>
      <c r="Q7" s="6" t="s">
        <v>23</v>
      </c>
      <c r="R7" s="6" t="s">
        <v>24</v>
      </c>
      <c r="S7" s="6" t="s">
        <v>25</v>
      </c>
      <c r="T7" s="6"/>
    </row>
    <row r="8" spans="1:20" s="7" customFormat="1" ht="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</row>
    <row r="9" spans="1:20" s="12" customFormat="1" ht="12">
      <c r="A9" s="8" t="s">
        <v>26</v>
      </c>
      <c r="B9" s="9" t="s">
        <v>27</v>
      </c>
      <c r="C9" s="8"/>
      <c r="D9" s="10">
        <v>421.2</v>
      </c>
      <c r="E9" s="10">
        <v>421.2</v>
      </c>
      <c r="F9" s="10">
        <v>458.6</v>
      </c>
      <c r="G9" s="10">
        <v>612.3</v>
      </c>
      <c r="H9" s="11">
        <v>421.2</v>
      </c>
      <c r="I9" s="10">
        <v>340.5</v>
      </c>
      <c r="J9" s="10">
        <v>203.9</v>
      </c>
      <c r="K9" s="10">
        <v>508.9</v>
      </c>
      <c r="L9" s="11">
        <v>340.5</v>
      </c>
      <c r="M9" s="10">
        <v>418.9</v>
      </c>
      <c r="N9" s="10">
        <v>220.8</v>
      </c>
      <c r="O9" s="10">
        <v>1197.2</v>
      </c>
      <c r="P9" s="11">
        <v>418.9</v>
      </c>
      <c r="Q9" s="10">
        <v>124.5</v>
      </c>
      <c r="R9" s="10">
        <v>829.1</v>
      </c>
      <c r="S9" s="10">
        <v>442.6</v>
      </c>
      <c r="T9" s="11">
        <v>124.5</v>
      </c>
    </row>
    <row r="10" spans="1:20" s="12" customFormat="1" ht="12">
      <c r="A10" s="8" t="s">
        <v>28</v>
      </c>
      <c r="B10" s="9" t="s">
        <v>29</v>
      </c>
      <c r="C10" s="10">
        <v>25681.2</v>
      </c>
      <c r="D10" s="13">
        <f>SUM(H10,L10,P10,T10)</f>
        <v>25680.6</v>
      </c>
      <c r="E10" s="10">
        <v>1600.5</v>
      </c>
      <c r="F10" s="10">
        <v>1682.4</v>
      </c>
      <c r="G10" s="10">
        <v>2165.9</v>
      </c>
      <c r="H10" s="14">
        <f>SUM(E10:G10)</f>
        <v>5448.8</v>
      </c>
      <c r="I10" s="10">
        <v>1968.4</v>
      </c>
      <c r="J10" s="10">
        <v>1927.5</v>
      </c>
      <c r="K10" s="10">
        <v>1414.1</v>
      </c>
      <c r="L10" s="11">
        <f>SUM(I10:K10)</f>
        <v>5310</v>
      </c>
      <c r="M10" s="10">
        <v>2516.4</v>
      </c>
      <c r="N10" s="10">
        <v>3792.5</v>
      </c>
      <c r="O10" s="10">
        <v>1657.7</v>
      </c>
      <c r="P10" s="11">
        <f>SUM(M10:O10)</f>
        <v>7966.599999999999</v>
      </c>
      <c r="Q10" s="10">
        <v>2767.2</v>
      </c>
      <c r="R10" s="10">
        <v>1990</v>
      </c>
      <c r="S10" s="10">
        <v>2198</v>
      </c>
      <c r="T10" s="11">
        <f>SUM(Q10:S10)</f>
        <v>6955.2</v>
      </c>
    </row>
    <row r="11" spans="1:20" s="26" customFormat="1" ht="40.5" customHeight="1">
      <c r="A11" s="15" t="s">
        <v>30</v>
      </c>
      <c r="B11" s="16" t="s">
        <v>31</v>
      </c>
      <c r="C11" s="17">
        <v>3808.8</v>
      </c>
      <c r="D11" s="18">
        <f>SUM(H11,L11,P11,T11)</f>
        <v>3808.8</v>
      </c>
      <c r="E11" s="15"/>
      <c r="F11" s="15"/>
      <c r="G11" s="19"/>
      <c r="H11" s="20"/>
      <c r="I11" s="21"/>
      <c r="J11" s="21"/>
      <c r="K11" s="21"/>
      <c r="L11" s="22"/>
      <c r="M11" s="17"/>
      <c r="N11" s="23"/>
      <c r="O11" s="17"/>
      <c r="P11" s="24">
        <f>SUM(M11,O11)</f>
        <v>0</v>
      </c>
      <c r="Q11" s="21"/>
      <c r="R11" s="21"/>
      <c r="S11" s="17">
        <v>3808.8</v>
      </c>
      <c r="T11" s="24">
        <f>S11</f>
        <v>3808.8</v>
      </c>
    </row>
    <row r="12" spans="1:20" s="26" customFormat="1" ht="24">
      <c r="A12" s="15" t="s">
        <v>32</v>
      </c>
      <c r="B12" s="16" t="s">
        <v>33</v>
      </c>
      <c r="C12" s="17">
        <v>2003</v>
      </c>
      <c r="D12" s="18">
        <f>SUM(H12,L12,P12,T12)</f>
        <v>3989</v>
      </c>
      <c r="E12" s="17">
        <v>152</v>
      </c>
      <c r="F12" s="17">
        <v>403.5</v>
      </c>
      <c r="G12" s="17">
        <v>0</v>
      </c>
      <c r="H12" s="24">
        <f>SUM(E12:G12)</f>
        <v>555.5</v>
      </c>
      <c r="I12" s="17">
        <v>141</v>
      </c>
      <c r="J12" s="17">
        <v>281.5</v>
      </c>
      <c r="K12" s="17">
        <v>140</v>
      </c>
      <c r="L12" s="24">
        <f>SUM(I12:K12)</f>
        <v>562.5</v>
      </c>
      <c r="M12" s="17">
        <v>0</v>
      </c>
      <c r="N12" s="17">
        <v>282.5</v>
      </c>
      <c r="O12" s="17">
        <v>180</v>
      </c>
      <c r="P12" s="24">
        <f>SUM(M12:O12)</f>
        <v>462.5</v>
      </c>
      <c r="Q12" s="17">
        <v>141</v>
      </c>
      <c r="R12" s="17">
        <v>457.5</v>
      </c>
      <c r="S12" s="17">
        <v>1810</v>
      </c>
      <c r="T12" s="27">
        <f>SUM(Q12:S12)</f>
        <v>2408.5</v>
      </c>
    </row>
    <row r="13" spans="1:20" s="26" customFormat="1" ht="24">
      <c r="A13" s="15" t="s">
        <v>34</v>
      </c>
      <c r="B13" s="16" t="s">
        <v>35</v>
      </c>
      <c r="C13" s="17">
        <v>2211</v>
      </c>
      <c r="D13" s="17">
        <f>SUM(H13,L13,P13,T13)</f>
        <v>2211</v>
      </c>
      <c r="E13" s="17">
        <v>184.3</v>
      </c>
      <c r="F13" s="17">
        <v>184.2</v>
      </c>
      <c r="G13" s="17">
        <v>184.2</v>
      </c>
      <c r="H13" s="24">
        <f>SUM(E13:G13)</f>
        <v>552.7</v>
      </c>
      <c r="I13" s="17">
        <v>368.6</v>
      </c>
      <c r="J13" s="17">
        <v>0</v>
      </c>
      <c r="K13" s="17">
        <v>368.4</v>
      </c>
      <c r="L13" s="24">
        <f>SUM(I13:K13)</f>
        <v>737</v>
      </c>
      <c r="M13" s="17">
        <v>184.3</v>
      </c>
      <c r="N13" s="17">
        <v>0</v>
      </c>
      <c r="O13" s="17">
        <v>368.4</v>
      </c>
      <c r="P13" s="24">
        <f>SUM(M13:O13)</f>
        <v>552.7</v>
      </c>
      <c r="Q13" s="17">
        <v>122.9</v>
      </c>
      <c r="R13" s="17">
        <v>122.9</v>
      </c>
      <c r="S13" s="17">
        <v>122.8</v>
      </c>
      <c r="T13" s="27">
        <f>SUM(Q13:S13)</f>
        <v>368.6</v>
      </c>
    </row>
    <row r="14" spans="1:20" s="26" customFormat="1" ht="24">
      <c r="A14" s="15" t="s">
        <v>36</v>
      </c>
      <c r="B14" s="16" t="s">
        <v>37</v>
      </c>
      <c r="C14" s="17">
        <f aca="true" t="shared" si="0" ref="C14:T14">SUM(C10:C13)</f>
        <v>33704</v>
      </c>
      <c r="D14" s="17">
        <f t="shared" si="0"/>
        <v>35689.399999999994</v>
      </c>
      <c r="E14" s="17">
        <f t="shared" si="0"/>
        <v>1936.8</v>
      </c>
      <c r="F14" s="17">
        <f t="shared" si="0"/>
        <v>2270.1</v>
      </c>
      <c r="G14" s="17">
        <f t="shared" si="0"/>
        <v>2350.1</v>
      </c>
      <c r="H14" s="28">
        <f t="shared" si="0"/>
        <v>6557</v>
      </c>
      <c r="I14" s="29">
        <f t="shared" si="0"/>
        <v>2478</v>
      </c>
      <c r="J14" s="29">
        <f>SUM(J10:J13)</f>
        <v>2209</v>
      </c>
      <c r="K14" s="29">
        <f t="shared" si="0"/>
        <v>1922.5</v>
      </c>
      <c r="L14" s="28">
        <f t="shared" si="0"/>
        <v>6609.5</v>
      </c>
      <c r="M14" s="29">
        <f t="shared" si="0"/>
        <v>2700.7000000000003</v>
      </c>
      <c r="N14" s="29">
        <f t="shared" si="0"/>
        <v>4075</v>
      </c>
      <c r="O14" s="29">
        <f t="shared" si="0"/>
        <v>2206.1</v>
      </c>
      <c r="P14" s="28">
        <f t="shared" si="0"/>
        <v>8981.8</v>
      </c>
      <c r="Q14" s="29">
        <f t="shared" si="0"/>
        <v>3031.1</v>
      </c>
      <c r="R14" s="29">
        <f t="shared" si="0"/>
        <v>2570.4</v>
      </c>
      <c r="S14" s="29">
        <f t="shared" si="0"/>
        <v>7939.6</v>
      </c>
      <c r="T14" s="28">
        <f t="shared" si="0"/>
        <v>13541.1</v>
      </c>
    </row>
    <row r="15" spans="1:20" s="12" customFormat="1" ht="12">
      <c r="A15" s="8" t="s">
        <v>38</v>
      </c>
      <c r="B15" s="9" t="s">
        <v>39</v>
      </c>
      <c r="C15" s="10">
        <v>29943.6</v>
      </c>
      <c r="D15" s="10">
        <f>SUM(H15,L15,P15,T15)</f>
        <v>30466.4</v>
      </c>
      <c r="E15" s="10">
        <v>1899.4</v>
      </c>
      <c r="F15" s="10">
        <v>2116.4</v>
      </c>
      <c r="G15" s="10">
        <v>2621.9</v>
      </c>
      <c r="H15" s="28">
        <f>SUM(E15:G15)</f>
        <v>6637.700000000001</v>
      </c>
      <c r="I15" s="13">
        <v>2522.1</v>
      </c>
      <c r="J15" s="13">
        <v>1904</v>
      </c>
      <c r="K15" s="13">
        <v>2012.5</v>
      </c>
      <c r="L15" s="30">
        <f>SUM(I15:K15)</f>
        <v>6438.6</v>
      </c>
      <c r="M15" s="13">
        <v>2806.3</v>
      </c>
      <c r="N15" s="13">
        <v>3098.6</v>
      </c>
      <c r="O15" s="13">
        <v>2418.8</v>
      </c>
      <c r="P15" s="30">
        <f>SUM(M15:O15)</f>
        <v>8323.7</v>
      </c>
      <c r="Q15" s="10">
        <v>2234</v>
      </c>
      <c r="R15" s="10">
        <v>2956.9</v>
      </c>
      <c r="S15" s="10">
        <v>3875.5</v>
      </c>
      <c r="T15" s="11">
        <f>SUM(Q15:S15)</f>
        <v>9066.4</v>
      </c>
    </row>
    <row r="16" spans="1:20" s="26" customFormat="1" ht="36">
      <c r="A16" s="15" t="s">
        <v>40</v>
      </c>
      <c r="B16" s="16" t="s">
        <v>41</v>
      </c>
      <c r="C16" s="17">
        <v>4230</v>
      </c>
      <c r="D16" s="17">
        <f>SUM(L16,P16,T16)</f>
        <v>1230</v>
      </c>
      <c r="E16" s="15"/>
      <c r="F16" s="15"/>
      <c r="G16" s="15"/>
      <c r="H16" s="15"/>
      <c r="I16" s="17">
        <v>92.5</v>
      </c>
      <c r="J16" s="17">
        <v>0</v>
      </c>
      <c r="K16" s="17">
        <v>0</v>
      </c>
      <c r="L16" s="27">
        <f>SUM(I16:K16)</f>
        <v>92.5</v>
      </c>
      <c r="M16" s="17">
        <v>92.5</v>
      </c>
      <c r="N16" s="23">
        <v>0</v>
      </c>
      <c r="O16" s="17">
        <v>860</v>
      </c>
      <c r="P16" s="32">
        <f>SUM(M16:O16)</f>
        <v>952.5</v>
      </c>
      <c r="Q16" s="17">
        <v>92.5</v>
      </c>
      <c r="R16" s="21"/>
      <c r="S16" s="17">
        <v>92.5</v>
      </c>
      <c r="T16" s="32">
        <f>SUM(Q16:S16)</f>
        <v>185</v>
      </c>
    </row>
    <row r="17" spans="1:20" s="26" customFormat="1" ht="24">
      <c r="A17" s="15" t="s">
        <v>42</v>
      </c>
      <c r="B17" s="16" t="s">
        <v>43</v>
      </c>
      <c r="C17" s="17">
        <f>SUM(C15:C16)</f>
        <v>34173.6</v>
      </c>
      <c r="D17" s="17">
        <f>SUM(D15:D16)</f>
        <v>31696.4</v>
      </c>
      <c r="E17" s="17">
        <f aca="true" t="shared" si="1" ref="E17:T17">SUM(E15:E16)</f>
        <v>1899.4</v>
      </c>
      <c r="F17" s="17">
        <f t="shared" si="1"/>
        <v>2116.4</v>
      </c>
      <c r="G17" s="17">
        <f t="shared" si="1"/>
        <v>2621.9</v>
      </c>
      <c r="H17" s="32">
        <f t="shared" si="1"/>
        <v>6637.700000000001</v>
      </c>
      <c r="I17" s="17">
        <f>SUM(I15:I16)</f>
        <v>2614.6</v>
      </c>
      <c r="J17" s="17">
        <f t="shared" si="1"/>
        <v>1904</v>
      </c>
      <c r="K17" s="17">
        <f>SUM(K15:K16)</f>
        <v>2012.5</v>
      </c>
      <c r="L17" s="32">
        <f t="shared" si="1"/>
        <v>6531.1</v>
      </c>
      <c r="M17" s="17">
        <f t="shared" si="1"/>
        <v>2898.8</v>
      </c>
      <c r="N17" s="17">
        <f t="shared" si="1"/>
        <v>3098.6</v>
      </c>
      <c r="O17" s="17">
        <f t="shared" si="1"/>
        <v>3278.8</v>
      </c>
      <c r="P17" s="32">
        <f t="shared" si="1"/>
        <v>9276.2</v>
      </c>
      <c r="Q17" s="17">
        <f t="shared" si="1"/>
        <v>2326.5</v>
      </c>
      <c r="R17" s="17">
        <f t="shared" si="1"/>
        <v>2956.9</v>
      </c>
      <c r="S17" s="17">
        <f t="shared" si="1"/>
        <v>3968</v>
      </c>
      <c r="T17" s="32">
        <f t="shared" si="1"/>
        <v>9251.4</v>
      </c>
    </row>
    <row r="18" spans="1:20" s="26" customFormat="1" ht="24">
      <c r="A18" s="15" t="s">
        <v>44</v>
      </c>
      <c r="B18" s="16" t="s">
        <v>45</v>
      </c>
      <c r="C18" s="17">
        <f>C14-C17</f>
        <v>-469.59999999999854</v>
      </c>
      <c r="D18" s="17">
        <f>D14-D17</f>
        <v>3992.9999999999927</v>
      </c>
      <c r="E18" s="17">
        <f aca="true" t="shared" si="2" ref="E18:T18">E14-E17</f>
        <v>37.399999999999864</v>
      </c>
      <c r="F18" s="17">
        <f t="shared" si="2"/>
        <v>153.69999999999982</v>
      </c>
      <c r="G18" s="17">
        <f t="shared" si="2"/>
        <v>-271.8000000000002</v>
      </c>
      <c r="H18" s="32">
        <f t="shared" si="2"/>
        <v>-80.70000000000073</v>
      </c>
      <c r="I18" s="17">
        <f t="shared" si="2"/>
        <v>-136.5999999999999</v>
      </c>
      <c r="J18" s="17">
        <f t="shared" si="2"/>
        <v>305</v>
      </c>
      <c r="K18" s="17">
        <f t="shared" si="2"/>
        <v>-90</v>
      </c>
      <c r="L18" s="32">
        <f t="shared" si="2"/>
        <v>78.39999999999964</v>
      </c>
      <c r="M18" s="17">
        <f t="shared" si="2"/>
        <v>-198.0999999999999</v>
      </c>
      <c r="N18" s="17">
        <f t="shared" si="2"/>
        <v>976.4000000000001</v>
      </c>
      <c r="O18" s="17">
        <f t="shared" si="2"/>
        <v>-1072.7000000000003</v>
      </c>
      <c r="P18" s="32">
        <f t="shared" si="2"/>
        <v>-294.40000000000146</v>
      </c>
      <c r="Q18" s="17">
        <f t="shared" si="2"/>
        <v>704.5999999999999</v>
      </c>
      <c r="R18" s="17">
        <f t="shared" si="2"/>
        <v>-386.5</v>
      </c>
      <c r="S18" s="17">
        <f t="shared" si="2"/>
        <v>3971.6000000000004</v>
      </c>
      <c r="T18" s="32">
        <f t="shared" si="2"/>
        <v>4289.700000000001</v>
      </c>
    </row>
    <row r="19" spans="1:20" s="26" customFormat="1" ht="24">
      <c r="A19" s="15" t="s">
        <v>46</v>
      </c>
      <c r="B19" s="16" t="s">
        <v>47</v>
      </c>
      <c r="C19" s="33"/>
      <c r="D19" s="17">
        <f>SUM(D9,D18)</f>
        <v>4414.1999999999925</v>
      </c>
      <c r="E19" s="17">
        <f aca="true" t="shared" si="3" ref="E19:T19">SUM(E9,E18)</f>
        <v>458.59999999999985</v>
      </c>
      <c r="F19" s="17">
        <f t="shared" si="3"/>
        <v>612.2999999999998</v>
      </c>
      <c r="G19" s="17">
        <f t="shared" si="3"/>
        <v>340.4999999999998</v>
      </c>
      <c r="H19" s="32">
        <f t="shared" si="3"/>
        <v>340.49999999999926</v>
      </c>
      <c r="I19" s="17">
        <f t="shared" si="3"/>
        <v>203.9000000000001</v>
      </c>
      <c r="J19" s="17">
        <f t="shared" si="3"/>
        <v>508.9</v>
      </c>
      <c r="K19" s="17">
        <f t="shared" si="3"/>
        <v>418.9</v>
      </c>
      <c r="L19" s="32">
        <f t="shared" si="3"/>
        <v>418.89999999999964</v>
      </c>
      <c r="M19" s="17">
        <f t="shared" si="3"/>
        <v>220.80000000000007</v>
      </c>
      <c r="N19" s="17">
        <f t="shared" si="3"/>
        <v>1197.2</v>
      </c>
      <c r="O19" s="17">
        <f t="shared" si="3"/>
        <v>124.49999999999977</v>
      </c>
      <c r="P19" s="32">
        <f t="shared" si="3"/>
        <v>124.49999999999852</v>
      </c>
      <c r="Q19" s="17">
        <f t="shared" si="3"/>
        <v>829.0999999999999</v>
      </c>
      <c r="R19" s="17">
        <f t="shared" si="3"/>
        <v>442.6</v>
      </c>
      <c r="S19" s="17">
        <f t="shared" si="3"/>
        <v>4414.200000000001</v>
      </c>
      <c r="T19" s="32">
        <f t="shared" si="3"/>
        <v>4414.200000000001</v>
      </c>
    </row>
    <row r="20" spans="1:20" s="26" customFormat="1" ht="48">
      <c r="A20" s="15" t="s">
        <v>48</v>
      </c>
      <c r="B20" s="16" t="s">
        <v>49</v>
      </c>
      <c r="C20" s="15"/>
      <c r="D20" s="15"/>
      <c r="E20" s="15"/>
      <c r="F20" s="15"/>
      <c r="G20" s="15"/>
      <c r="H20" s="15"/>
      <c r="I20" s="21"/>
      <c r="J20" s="21"/>
      <c r="K20" s="21"/>
      <c r="L20" s="21"/>
      <c r="M20" s="15"/>
      <c r="N20" s="15"/>
      <c r="O20" s="15"/>
      <c r="P20" s="15"/>
      <c r="Q20" s="15"/>
      <c r="R20" s="15"/>
      <c r="S20" s="15"/>
      <c r="T20" s="15"/>
    </row>
    <row r="21" spans="1:20" s="26" customFormat="1" ht="48">
      <c r="A21" s="15" t="s">
        <v>50</v>
      </c>
      <c r="B21" s="16" t="s">
        <v>51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="12" customFormat="1" ht="12">
      <c r="B22" s="7"/>
    </row>
    <row r="23" spans="1:5" s="12" customFormat="1" ht="12">
      <c r="A23" s="12" t="s">
        <v>52</v>
      </c>
      <c r="B23" s="7"/>
      <c r="E23" s="12" t="s">
        <v>53</v>
      </c>
    </row>
    <row r="24" s="12" customFormat="1" ht="12">
      <c r="B24" s="7"/>
    </row>
    <row r="25" s="12" customFormat="1" ht="12">
      <c r="B25" s="7"/>
    </row>
    <row r="26" s="12" customFormat="1" ht="12">
      <c r="B26" s="7"/>
    </row>
    <row r="27" s="12" customFormat="1" ht="12">
      <c r="B27" s="7"/>
    </row>
    <row r="28" s="12" customFormat="1" ht="12">
      <c r="B28" s="7"/>
    </row>
    <row r="29" s="12" customFormat="1" ht="12">
      <c r="B29" s="7"/>
    </row>
    <row r="30" s="12" customFormat="1" ht="12">
      <c r="B30" s="7"/>
    </row>
    <row r="31" s="12" customFormat="1" ht="12">
      <c r="B31" s="7"/>
    </row>
    <row r="32" s="12" customFormat="1" ht="12">
      <c r="B32" s="7"/>
    </row>
    <row r="33" s="12" customFormat="1" ht="12">
      <c r="B33" s="7"/>
    </row>
  </sheetData>
  <sheetProtection/>
  <mergeCells count="6">
    <mergeCell ref="A1:T1"/>
    <mergeCell ref="A2:T2"/>
    <mergeCell ref="E6:G6"/>
    <mergeCell ref="I6:K6"/>
    <mergeCell ref="M6:O6"/>
    <mergeCell ref="Q6:S6"/>
  </mergeCells>
  <printOptions/>
  <pageMargins left="0.5905511811023623" right="0" top="0.5905511811023623" bottom="0.3937007874015748" header="0.5118110236220472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9">
      <selection activeCell="A5" sqref="A5"/>
    </sheetView>
  </sheetViews>
  <sheetFormatPr defaultColWidth="9.140625" defaultRowHeight="12.75"/>
  <cols>
    <col min="1" max="1" width="26.28125" style="0" customWidth="1"/>
    <col min="2" max="2" width="4.57421875" style="34" customWidth="1"/>
    <col min="3" max="3" width="6.57421875" style="0" customWidth="1"/>
    <col min="4" max="4" width="7.28125" style="0" customWidth="1"/>
    <col min="5" max="5" width="7.140625" style="0" customWidth="1"/>
    <col min="6" max="6" width="6.8515625" style="0" customWidth="1"/>
    <col min="7" max="9" width="6.57421875" style="0" customWidth="1"/>
    <col min="10" max="10" width="6.28125" style="0" customWidth="1"/>
    <col min="11" max="11" width="6.57421875" style="0" customWidth="1"/>
    <col min="12" max="12" width="6.28125" style="0" customWidth="1"/>
    <col min="13" max="13" width="6.421875" style="0" customWidth="1"/>
    <col min="14" max="14" width="6.57421875" style="0" customWidth="1"/>
    <col min="15" max="20" width="6.28125" style="0" customWidth="1"/>
  </cols>
  <sheetData>
    <row r="1" spans="1:20" s="1" customFormat="1" ht="14.25">
      <c r="A1" s="36" t="s">
        <v>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s="1" customFormat="1" ht="14.25">
      <c r="A2" s="36" t="s">
        <v>77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" s="2" customFormat="1" ht="15">
      <c r="A3" s="2" t="s">
        <v>0</v>
      </c>
      <c r="B3" s="3"/>
    </row>
    <row r="4" spans="1:2" s="2" customFormat="1" ht="15">
      <c r="A4" s="2" t="s">
        <v>78</v>
      </c>
      <c r="B4" s="3"/>
    </row>
    <row r="5" spans="1:2" s="2" customFormat="1" ht="15">
      <c r="A5" s="2" t="s">
        <v>1</v>
      </c>
      <c r="B5" s="3"/>
    </row>
    <row r="6" spans="1:20" s="5" customFormat="1" ht="66" customHeight="1">
      <c r="A6" s="4" t="s">
        <v>2</v>
      </c>
      <c r="B6" s="4" t="s">
        <v>3</v>
      </c>
      <c r="C6" s="4" t="s">
        <v>4</v>
      </c>
      <c r="D6" s="4" t="s">
        <v>5</v>
      </c>
      <c r="E6" s="37" t="s">
        <v>6</v>
      </c>
      <c r="F6" s="37"/>
      <c r="G6" s="37"/>
      <c r="H6" s="4" t="s">
        <v>7</v>
      </c>
      <c r="I6" s="37" t="s">
        <v>8</v>
      </c>
      <c r="J6" s="37"/>
      <c r="K6" s="37"/>
      <c r="L6" s="4" t="s">
        <v>9</v>
      </c>
      <c r="M6" s="37" t="s">
        <v>10</v>
      </c>
      <c r="N6" s="37"/>
      <c r="O6" s="37"/>
      <c r="P6" s="4" t="s">
        <v>11</v>
      </c>
      <c r="Q6" s="37" t="s">
        <v>12</v>
      </c>
      <c r="R6" s="37"/>
      <c r="S6" s="37"/>
      <c r="T6" s="4" t="s">
        <v>13</v>
      </c>
    </row>
    <row r="7" spans="1:20" s="7" customFormat="1" ht="12">
      <c r="A7" s="6"/>
      <c r="B7" s="6"/>
      <c r="C7" s="6"/>
      <c r="D7" s="6"/>
      <c r="E7" s="6" t="s">
        <v>14</v>
      </c>
      <c r="F7" s="6" t="s">
        <v>15</v>
      </c>
      <c r="G7" s="6" t="s">
        <v>16</v>
      </c>
      <c r="H7" s="6"/>
      <c r="I7" s="6" t="s">
        <v>17</v>
      </c>
      <c r="J7" s="6" t="s">
        <v>18</v>
      </c>
      <c r="K7" s="6" t="s">
        <v>19</v>
      </c>
      <c r="L7" s="6"/>
      <c r="M7" s="6" t="s">
        <v>20</v>
      </c>
      <c r="N7" s="6" t="s">
        <v>21</v>
      </c>
      <c r="O7" s="6" t="s">
        <v>22</v>
      </c>
      <c r="P7" s="6"/>
      <c r="Q7" s="6" t="s">
        <v>23</v>
      </c>
      <c r="R7" s="6" t="s">
        <v>24</v>
      </c>
      <c r="S7" s="6" t="s">
        <v>25</v>
      </c>
      <c r="T7" s="6"/>
    </row>
    <row r="8" spans="1:20" s="7" customFormat="1" ht="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</row>
    <row r="9" spans="1:20" s="12" customFormat="1" ht="12">
      <c r="A9" s="8" t="s">
        <v>26</v>
      </c>
      <c r="B9" s="9" t="s">
        <v>27</v>
      </c>
      <c r="C9" s="8"/>
      <c r="D9" s="10">
        <v>421.2</v>
      </c>
      <c r="E9" s="10">
        <v>421.2</v>
      </c>
      <c r="F9" s="10">
        <v>458.6</v>
      </c>
      <c r="G9" s="10">
        <v>612.3</v>
      </c>
      <c r="H9" s="11">
        <v>421.2</v>
      </c>
      <c r="I9" s="10">
        <v>340.5</v>
      </c>
      <c r="J9" s="10">
        <v>203.9</v>
      </c>
      <c r="K9" s="10">
        <v>508.9</v>
      </c>
      <c r="L9" s="11">
        <v>340.5</v>
      </c>
      <c r="M9" s="10">
        <v>418.9</v>
      </c>
      <c r="N9" s="10">
        <v>220.8</v>
      </c>
      <c r="O9" s="10">
        <v>1197.2</v>
      </c>
      <c r="P9" s="11">
        <v>418.9</v>
      </c>
      <c r="Q9" s="10">
        <v>124.5</v>
      </c>
      <c r="R9" s="10">
        <v>829.1</v>
      </c>
      <c r="S9" s="10">
        <v>442.6</v>
      </c>
      <c r="T9" s="11">
        <v>124.5</v>
      </c>
    </row>
    <row r="10" spans="1:20" s="12" customFormat="1" ht="12">
      <c r="A10" s="8" t="s">
        <v>28</v>
      </c>
      <c r="B10" s="9" t="s">
        <v>29</v>
      </c>
      <c r="C10" s="10">
        <v>26060.6</v>
      </c>
      <c r="D10" s="13">
        <f>SUM(H10,L10,P10,T10)</f>
        <v>26667.799999999996</v>
      </c>
      <c r="E10" s="10">
        <v>1600.5</v>
      </c>
      <c r="F10" s="10">
        <v>1682.4</v>
      </c>
      <c r="G10" s="10">
        <v>2165.9</v>
      </c>
      <c r="H10" s="14">
        <f>SUM(E10:G10)</f>
        <v>5448.8</v>
      </c>
      <c r="I10" s="10">
        <v>1968.4</v>
      </c>
      <c r="J10" s="10">
        <v>1927.5</v>
      </c>
      <c r="K10" s="10">
        <v>1414.1</v>
      </c>
      <c r="L10" s="11">
        <f>SUM(I10:K10)</f>
        <v>5310</v>
      </c>
      <c r="M10" s="10">
        <v>2516.4</v>
      </c>
      <c r="N10" s="10">
        <v>3792.5</v>
      </c>
      <c r="O10" s="10">
        <v>1657.7</v>
      </c>
      <c r="P10" s="11">
        <f>SUM(M10:O10)</f>
        <v>7966.599999999999</v>
      </c>
      <c r="Q10" s="10">
        <v>2767.2</v>
      </c>
      <c r="R10" s="10">
        <v>1990</v>
      </c>
      <c r="S10" s="10">
        <v>3185.2</v>
      </c>
      <c r="T10" s="11">
        <f>SUM(Q10:S10)</f>
        <v>7942.4</v>
      </c>
    </row>
    <row r="11" spans="1:20" s="26" customFormat="1" ht="40.5" customHeight="1">
      <c r="A11" s="15" t="s">
        <v>30</v>
      </c>
      <c r="B11" s="16" t="s">
        <v>31</v>
      </c>
      <c r="C11" s="17">
        <v>0</v>
      </c>
      <c r="D11" s="18">
        <f>SUM(H11,L11,P11,T11)</f>
        <v>0</v>
      </c>
      <c r="E11" s="15"/>
      <c r="F11" s="15"/>
      <c r="G11" s="19"/>
      <c r="H11" s="20"/>
      <c r="I11" s="21"/>
      <c r="J11" s="21"/>
      <c r="K11" s="21"/>
      <c r="L11" s="22"/>
      <c r="M11" s="17"/>
      <c r="N11" s="23"/>
      <c r="O11" s="17"/>
      <c r="P11" s="24">
        <f>SUM(M11,O11)</f>
        <v>0</v>
      </c>
      <c r="Q11" s="21"/>
      <c r="R11" s="21"/>
      <c r="S11" s="17">
        <v>0</v>
      </c>
      <c r="T11" s="24">
        <f>S11</f>
        <v>0</v>
      </c>
    </row>
    <row r="12" spans="1:20" s="26" customFormat="1" ht="24">
      <c r="A12" s="15" t="s">
        <v>32</v>
      </c>
      <c r="B12" s="16" t="s">
        <v>33</v>
      </c>
      <c r="C12" s="17">
        <v>3989</v>
      </c>
      <c r="D12" s="18">
        <f>SUM(H12,L12,P12,T12)</f>
        <v>3989</v>
      </c>
      <c r="E12" s="17">
        <v>152</v>
      </c>
      <c r="F12" s="17">
        <v>403.5</v>
      </c>
      <c r="G12" s="17">
        <v>0</v>
      </c>
      <c r="H12" s="24">
        <f>SUM(E12:G12)</f>
        <v>555.5</v>
      </c>
      <c r="I12" s="17">
        <v>141</v>
      </c>
      <c r="J12" s="17">
        <v>281.5</v>
      </c>
      <c r="K12" s="17">
        <v>140</v>
      </c>
      <c r="L12" s="24">
        <f>SUM(I12:K12)</f>
        <v>562.5</v>
      </c>
      <c r="M12" s="17">
        <v>0</v>
      </c>
      <c r="N12" s="17">
        <v>282.5</v>
      </c>
      <c r="O12" s="17">
        <v>180</v>
      </c>
      <c r="P12" s="24">
        <f>SUM(M12:O12)</f>
        <v>462.5</v>
      </c>
      <c r="Q12" s="17">
        <v>141</v>
      </c>
      <c r="R12" s="17">
        <v>457.5</v>
      </c>
      <c r="S12" s="17">
        <v>1810</v>
      </c>
      <c r="T12" s="27">
        <f>SUM(Q12:S12)</f>
        <v>2408.5</v>
      </c>
    </row>
    <row r="13" spans="1:20" s="26" customFormat="1" ht="24">
      <c r="A13" s="15" t="s">
        <v>34</v>
      </c>
      <c r="B13" s="16" t="s">
        <v>35</v>
      </c>
      <c r="C13" s="17">
        <v>2211</v>
      </c>
      <c r="D13" s="17">
        <f>SUM(H13,L13,P13,T13)</f>
        <v>2211</v>
      </c>
      <c r="E13" s="17">
        <v>184.3</v>
      </c>
      <c r="F13" s="17">
        <v>184.2</v>
      </c>
      <c r="G13" s="17">
        <v>184.2</v>
      </c>
      <c r="H13" s="24">
        <f>SUM(E13:G13)</f>
        <v>552.7</v>
      </c>
      <c r="I13" s="17">
        <v>368.6</v>
      </c>
      <c r="J13" s="17">
        <v>0</v>
      </c>
      <c r="K13" s="17">
        <v>368.4</v>
      </c>
      <c r="L13" s="24">
        <f>SUM(I13:K13)</f>
        <v>737</v>
      </c>
      <c r="M13" s="17">
        <v>184.3</v>
      </c>
      <c r="N13" s="17">
        <v>0</v>
      </c>
      <c r="O13" s="17">
        <v>368.4</v>
      </c>
      <c r="P13" s="24">
        <f>SUM(M13:O13)</f>
        <v>552.7</v>
      </c>
      <c r="Q13" s="17">
        <v>122.9</v>
      </c>
      <c r="R13" s="17">
        <v>122.9</v>
      </c>
      <c r="S13" s="17">
        <v>122.8</v>
      </c>
      <c r="T13" s="27">
        <f>SUM(Q13:S13)</f>
        <v>368.6</v>
      </c>
    </row>
    <row r="14" spans="1:20" s="26" customFormat="1" ht="24">
      <c r="A14" s="15" t="s">
        <v>36</v>
      </c>
      <c r="B14" s="16" t="s">
        <v>37</v>
      </c>
      <c r="C14" s="17">
        <f aca="true" t="shared" si="0" ref="C14:T14">SUM(C10:C13)</f>
        <v>32260.6</v>
      </c>
      <c r="D14" s="17">
        <f t="shared" si="0"/>
        <v>32867.799999999996</v>
      </c>
      <c r="E14" s="17">
        <f t="shared" si="0"/>
        <v>1936.8</v>
      </c>
      <c r="F14" s="17">
        <f t="shared" si="0"/>
        <v>2270.1</v>
      </c>
      <c r="G14" s="17">
        <f t="shared" si="0"/>
        <v>2350.1</v>
      </c>
      <c r="H14" s="28">
        <f t="shared" si="0"/>
        <v>6557</v>
      </c>
      <c r="I14" s="29">
        <f t="shared" si="0"/>
        <v>2478</v>
      </c>
      <c r="J14" s="29">
        <f>SUM(J10:J13)</f>
        <v>2209</v>
      </c>
      <c r="K14" s="29">
        <f t="shared" si="0"/>
        <v>1922.5</v>
      </c>
      <c r="L14" s="28">
        <f t="shared" si="0"/>
        <v>6609.5</v>
      </c>
      <c r="M14" s="29">
        <f t="shared" si="0"/>
        <v>2700.7000000000003</v>
      </c>
      <c r="N14" s="29">
        <f t="shared" si="0"/>
        <v>4075</v>
      </c>
      <c r="O14" s="29">
        <f t="shared" si="0"/>
        <v>2206.1</v>
      </c>
      <c r="P14" s="28">
        <f t="shared" si="0"/>
        <v>8981.8</v>
      </c>
      <c r="Q14" s="29">
        <f t="shared" si="0"/>
        <v>3031.1</v>
      </c>
      <c r="R14" s="29">
        <f t="shared" si="0"/>
        <v>2570.4</v>
      </c>
      <c r="S14" s="29">
        <f t="shared" si="0"/>
        <v>5118</v>
      </c>
      <c r="T14" s="28">
        <f t="shared" si="0"/>
        <v>10719.5</v>
      </c>
    </row>
    <row r="15" spans="1:20" s="12" customFormat="1" ht="12">
      <c r="A15" s="8" t="s">
        <v>38</v>
      </c>
      <c r="B15" s="9" t="s">
        <v>39</v>
      </c>
      <c r="C15" s="10">
        <v>32260.6</v>
      </c>
      <c r="D15" s="10">
        <f>SUM(H15,L15,P15,T15)</f>
        <v>31819.5</v>
      </c>
      <c r="E15" s="10">
        <v>1899.4</v>
      </c>
      <c r="F15" s="10">
        <v>2116.4</v>
      </c>
      <c r="G15" s="10">
        <v>2621.9</v>
      </c>
      <c r="H15" s="28">
        <f>SUM(E15:G15)</f>
        <v>6637.700000000001</v>
      </c>
      <c r="I15" s="13">
        <v>2522.1</v>
      </c>
      <c r="J15" s="13">
        <v>1904</v>
      </c>
      <c r="K15" s="13">
        <v>2012.5</v>
      </c>
      <c r="L15" s="30">
        <f>SUM(I15:K15)</f>
        <v>6438.6</v>
      </c>
      <c r="M15" s="13">
        <v>2806.3</v>
      </c>
      <c r="N15" s="13">
        <v>3098.6</v>
      </c>
      <c r="O15" s="13">
        <v>2418.8</v>
      </c>
      <c r="P15" s="30">
        <f>SUM(M15:O15)</f>
        <v>8323.7</v>
      </c>
      <c r="Q15" s="10">
        <v>2234</v>
      </c>
      <c r="R15" s="10">
        <v>2956.9</v>
      </c>
      <c r="S15" s="10">
        <v>5228.6</v>
      </c>
      <c r="T15" s="11">
        <f>SUM(Q15:S15)</f>
        <v>10419.5</v>
      </c>
    </row>
    <row r="16" spans="1:20" s="26" customFormat="1" ht="36">
      <c r="A16" s="15" t="s">
        <v>40</v>
      </c>
      <c r="B16" s="16" t="s">
        <v>41</v>
      </c>
      <c r="C16" s="17">
        <v>1230</v>
      </c>
      <c r="D16" s="17">
        <f>SUM(L16,P16,T16)</f>
        <v>1230</v>
      </c>
      <c r="E16" s="15"/>
      <c r="F16" s="15"/>
      <c r="G16" s="15"/>
      <c r="H16" s="15"/>
      <c r="I16" s="17">
        <v>92.5</v>
      </c>
      <c r="J16" s="17">
        <v>0</v>
      </c>
      <c r="K16" s="17">
        <v>0</v>
      </c>
      <c r="L16" s="27">
        <f>SUM(I16:K16)</f>
        <v>92.5</v>
      </c>
      <c r="M16" s="17">
        <v>92.5</v>
      </c>
      <c r="N16" s="23">
        <v>0</v>
      </c>
      <c r="O16" s="17">
        <v>860</v>
      </c>
      <c r="P16" s="32">
        <f>SUM(M16:O16)</f>
        <v>952.5</v>
      </c>
      <c r="Q16" s="17">
        <v>92.5</v>
      </c>
      <c r="R16" s="21"/>
      <c r="S16" s="17">
        <v>92.5</v>
      </c>
      <c r="T16" s="32">
        <f>SUM(Q16:S16)</f>
        <v>185</v>
      </c>
    </row>
    <row r="17" spans="1:20" s="26" customFormat="1" ht="24">
      <c r="A17" s="15" t="s">
        <v>42</v>
      </c>
      <c r="B17" s="16" t="s">
        <v>43</v>
      </c>
      <c r="C17" s="17">
        <f>SUM(C15:C16)</f>
        <v>33490.6</v>
      </c>
      <c r="D17" s="17">
        <f>SUM(D15:D16)</f>
        <v>33049.5</v>
      </c>
      <c r="E17" s="17">
        <f aca="true" t="shared" si="1" ref="E17:T17">SUM(E15:E16)</f>
        <v>1899.4</v>
      </c>
      <c r="F17" s="17">
        <f t="shared" si="1"/>
        <v>2116.4</v>
      </c>
      <c r="G17" s="17">
        <f t="shared" si="1"/>
        <v>2621.9</v>
      </c>
      <c r="H17" s="32">
        <f t="shared" si="1"/>
        <v>6637.700000000001</v>
      </c>
      <c r="I17" s="17">
        <f>SUM(I15:I16)</f>
        <v>2614.6</v>
      </c>
      <c r="J17" s="17">
        <f t="shared" si="1"/>
        <v>1904</v>
      </c>
      <c r="K17" s="17">
        <f>SUM(K15:K16)</f>
        <v>2012.5</v>
      </c>
      <c r="L17" s="32">
        <f t="shared" si="1"/>
        <v>6531.1</v>
      </c>
      <c r="M17" s="17">
        <f t="shared" si="1"/>
        <v>2898.8</v>
      </c>
      <c r="N17" s="17">
        <f t="shared" si="1"/>
        <v>3098.6</v>
      </c>
      <c r="O17" s="17">
        <f t="shared" si="1"/>
        <v>3278.8</v>
      </c>
      <c r="P17" s="32">
        <f t="shared" si="1"/>
        <v>9276.2</v>
      </c>
      <c r="Q17" s="17">
        <f t="shared" si="1"/>
        <v>2326.5</v>
      </c>
      <c r="R17" s="17">
        <f t="shared" si="1"/>
        <v>2956.9</v>
      </c>
      <c r="S17" s="17">
        <f t="shared" si="1"/>
        <v>5321.1</v>
      </c>
      <c r="T17" s="32">
        <f t="shared" si="1"/>
        <v>10604.5</v>
      </c>
    </row>
    <row r="18" spans="1:20" s="26" customFormat="1" ht="24">
      <c r="A18" s="15" t="s">
        <v>44</v>
      </c>
      <c r="B18" s="16" t="s">
        <v>45</v>
      </c>
      <c r="C18" s="17">
        <f>C14-C17</f>
        <v>-1230</v>
      </c>
      <c r="D18" s="17">
        <f>D14-D17</f>
        <v>-181.70000000000437</v>
      </c>
      <c r="E18" s="17">
        <f aca="true" t="shared" si="2" ref="E18:T18">E14-E17</f>
        <v>37.399999999999864</v>
      </c>
      <c r="F18" s="17">
        <f t="shared" si="2"/>
        <v>153.69999999999982</v>
      </c>
      <c r="G18" s="17">
        <f t="shared" si="2"/>
        <v>-271.8000000000002</v>
      </c>
      <c r="H18" s="32">
        <f t="shared" si="2"/>
        <v>-80.70000000000073</v>
      </c>
      <c r="I18" s="17">
        <f t="shared" si="2"/>
        <v>-136.5999999999999</v>
      </c>
      <c r="J18" s="17">
        <f t="shared" si="2"/>
        <v>305</v>
      </c>
      <c r="K18" s="17">
        <f t="shared" si="2"/>
        <v>-90</v>
      </c>
      <c r="L18" s="32">
        <f t="shared" si="2"/>
        <v>78.39999999999964</v>
      </c>
      <c r="M18" s="17">
        <f t="shared" si="2"/>
        <v>-198.0999999999999</v>
      </c>
      <c r="N18" s="17">
        <f t="shared" si="2"/>
        <v>976.4000000000001</v>
      </c>
      <c r="O18" s="17">
        <f t="shared" si="2"/>
        <v>-1072.7000000000003</v>
      </c>
      <c r="P18" s="32">
        <f t="shared" si="2"/>
        <v>-294.40000000000146</v>
      </c>
      <c r="Q18" s="17">
        <f t="shared" si="2"/>
        <v>704.5999999999999</v>
      </c>
      <c r="R18" s="17">
        <f t="shared" si="2"/>
        <v>-386.5</v>
      </c>
      <c r="S18" s="17">
        <f t="shared" si="2"/>
        <v>-203.10000000000036</v>
      </c>
      <c r="T18" s="32">
        <f t="shared" si="2"/>
        <v>115</v>
      </c>
    </row>
    <row r="19" spans="1:20" s="26" customFormat="1" ht="24">
      <c r="A19" s="15" t="s">
        <v>46</v>
      </c>
      <c r="B19" s="16" t="s">
        <v>47</v>
      </c>
      <c r="C19" s="33"/>
      <c r="D19" s="17">
        <f>SUM(D9,D18)</f>
        <v>239.49999999999562</v>
      </c>
      <c r="E19" s="17">
        <f aca="true" t="shared" si="3" ref="E19:T19">SUM(E9,E18)</f>
        <v>458.59999999999985</v>
      </c>
      <c r="F19" s="17">
        <f t="shared" si="3"/>
        <v>612.2999999999998</v>
      </c>
      <c r="G19" s="17">
        <f t="shared" si="3"/>
        <v>340.4999999999998</v>
      </c>
      <c r="H19" s="32">
        <f t="shared" si="3"/>
        <v>340.49999999999926</v>
      </c>
      <c r="I19" s="17">
        <f t="shared" si="3"/>
        <v>203.9000000000001</v>
      </c>
      <c r="J19" s="17">
        <f t="shared" si="3"/>
        <v>508.9</v>
      </c>
      <c r="K19" s="17">
        <f t="shared" si="3"/>
        <v>418.9</v>
      </c>
      <c r="L19" s="32">
        <f t="shared" si="3"/>
        <v>418.89999999999964</v>
      </c>
      <c r="M19" s="17">
        <f t="shared" si="3"/>
        <v>220.80000000000007</v>
      </c>
      <c r="N19" s="17">
        <f t="shared" si="3"/>
        <v>1197.2</v>
      </c>
      <c r="O19" s="17">
        <f t="shared" si="3"/>
        <v>124.49999999999977</v>
      </c>
      <c r="P19" s="32">
        <f t="shared" si="3"/>
        <v>124.49999999999852</v>
      </c>
      <c r="Q19" s="17">
        <f t="shared" si="3"/>
        <v>829.0999999999999</v>
      </c>
      <c r="R19" s="17">
        <f t="shared" si="3"/>
        <v>442.6</v>
      </c>
      <c r="S19" s="17">
        <f t="shared" si="3"/>
        <v>239.49999999999966</v>
      </c>
      <c r="T19" s="32">
        <f t="shared" si="3"/>
        <v>239.5</v>
      </c>
    </row>
    <row r="20" spans="1:20" s="26" customFormat="1" ht="48">
      <c r="A20" s="15" t="s">
        <v>48</v>
      </c>
      <c r="B20" s="16" t="s">
        <v>49</v>
      </c>
      <c r="C20" s="15"/>
      <c r="D20" s="15"/>
      <c r="E20" s="15"/>
      <c r="F20" s="15"/>
      <c r="G20" s="15"/>
      <c r="H20" s="15"/>
      <c r="I20" s="21"/>
      <c r="J20" s="21"/>
      <c r="K20" s="21"/>
      <c r="L20" s="21"/>
      <c r="M20" s="15"/>
      <c r="N20" s="15"/>
      <c r="O20" s="15"/>
      <c r="P20" s="15"/>
      <c r="Q20" s="15"/>
      <c r="R20" s="15"/>
      <c r="S20" s="15"/>
      <c r="T20" s="15"/>
    </row>
    <row r="21" spans="1:20" s="26" customFormat="1" ht="48">
      <c r="A21" s="15" t="s">
        <v>50</v>
      </c>
      <c r="B21" s="16" t="s">
        <v>51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="12" customFormat="1" ht="12">
      <c r="B22" s="7"/>
    </row>
    <row r="23" spans="1:5" s="12" customFormat="1" ht="12">
      <c r="A23" s="12" t="s">
        <v>52</v>
      </c>
      <c r="B23" s="7"/>
      <c r="E23" s="12" t="s">
        <v>53</v>
      </c>
    </row>
    <row r="24" s="12" customFormat="1" ht="12">
      <c r="B24" s="7"/>
    </row>
    <row r="25" s="12" customFormat="1" ht="12">
      <c r="B25" s="7"/>
    </row>
    <row r="26" s="12" customFormat="1" ht="12">
      <c r="B26" s="7"/>
    </row>
    <row r="27" s="12" customFormat="1" ht="12">
      <c r="B27" s="7"/>
    </row>
    <row r="28" s="12" customFormat="1" ht="12">
      <c r="B28" s="7"/>
    </row>
    <row r="29" s="12" customFormat="1" ht="12">
      <c r="B29" s="7"/>
    </row>
    <row r="30" s="12" customFormat="1" ht="12">
      <c r="B30" s="7"/>
    </row>
    <row r="31" s="12" customFormat="1" ht="12">
      <c r="B31" s="7"/>
    </row>
    <row r="32" s="12" customFormat="1" ht="12">
      <c r="B32" s="7"/>
    </row>
    <row r="33" s="12" customFormat="1" ht="12">
      <c r="B33" s="7"/>
    </row>
  </sheetData>
  <sheetProtection/>
  <mergeCells count="6">
    <mergeCell ref="A1:T1"/>
    <mergeCell ref="A2:T2"/>
    <mergeCell ref="E6:G6"/>
    <mergeCell ref="I6:K6"/>
    <mergeCell ref="M6:O6"/>
    <mergeCell ref="Q6:S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26.28125" style="0" customWidth="1"/>
    <col min="2" max="2" width="4.57421875" style="34" customWidth="1"/>
    <col min="3" max="3" width="6.57421875" style="0" customWidth="1"/>
    <col min="4" max="4" width="7.28125" style="0" customWidth="1"/>
    <col min="5" max="5" width="7.140625" style="0" customWidth="1"/>
    <col min="6" max="6" width="6.8515625" style="0" customWidth="1"/>
    <col min="7" max="9" width="6.57421875" style="0" customWidth="1"/>
    <col min="10" max="10" width="6.28125" style="0" customWidth="1"/>
    <col min="11" max="11" width="6.57421875" style="0" customWidth="1"/>
    <col min="12" max="12" width="6.28125" style="0" customWidth="1"/>
    <col min="13" max="13" width="6.421875" style="0" customWidth="1"/>
    <col min="14" max="14" width="6.57421875" style="0" customWidth="1"/>
    <col min="15" max="20" width="6.28125" style="0" customWidth="1"/>
  </cols>
  <sheetData>
    <row r="1" spans="1:20" s="1" customFormat="1" ht="14.25">
      <c r="A1" s="36" t="s">
        <v>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s="1" customFormat="1" ht="14.25">
      <c r="A2" s="36" t="s">
        <v>57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" s="2" customFormat="1" ht="15">
      <c r="A3" s="2" t="s">
        <v>0</v>
      </c>
      <c r="B3" s="3"/>
    </row>
    <row r="4" spans="1:2" s="2" customFormat="1" ht="15">
      <c r="A4" s="2" t="s">
        <v>58</v>
      </c>
      <c r="B4" s="3"/>
    </row>
    <row r="5" spans="1:2" s="2" customFormat="1" ht="15">
      <c r="A5" s="2" t="s">
        <v>1</v>
      </c>
      <c r="B5" s="3"/>
    </row>
    <row r="6" spans="1:20" s="5" customFormat="1" ht="66" customHeight="1">
      <c r="A6" s="4" t="s">
        <v>2</v>
      </c>
      <c r="B6" s="4" t="s">
        <v>3</v>
      </c>
      <c r="C6" s="4" t="s">
        <v>4</v>
      </c>
      <c r="D6" s="4" t="s">
        <v>5</v>
      </c>
      <c r="E6" s="37" t="s">
        <v>6</v>
      </c>
      <c r="F6" s="37"/>
      <c r="G6" s="37"/>
      <c r="H6" s="4" t="s">
        <v>7</v>
      </c>
      <c r="I6" s="37" t="s">
        <v>8</v>
      </c>
      <c r="J6" s="37"/>
      <c r="K6" s="37"/>
      <c r="L6" s="4" t="s">
        <v>9</v>
      </c>
      <c r="M6" s="37" t="s">
        <v>10</v>
      </c>
      <c r="N6" s="37"/>
      <c r="O6" s="37"/>
      <c r="P6" s="4" t="s">
        <v>11</v>
      </c>
      <c r="Q6" s="37" t="s">
        <v>12</v>
      </c>
      <c r="R6" s="37"/>
      <c r="S6" s="37"/>
      <c r="T6" s="4" t="s">
        <v>13</v>
      </c>
    </row>
    <row r="7" spans="1:20" s="7" customFormat="1" ht="12">
      <c r="A7" s="6"/>
      <c r="B7" s="6"/>
      <c r="C7" s="6"/>
      <c r="D7" s="6"/>
      <c r="E7" s="6" t="s">
        <v>14</v>
      </c>
      <c r="F7" s="6" t="s">
        <v>15</v>
      </c>
      <c r="G7" s="6" t="s">
        <v>16</v>
      </c>
      <c r="H7" s="6"/>
      <c r="I7" s="6" t="s">
        <v>17</v>
      </c>
      <c r="J7" s="6" t="s">
        <v>18</v>
      </c>
      <c r="K7" s="6" t="s">
        <v>19</v>
      </c>
      <c r="L7" s="6"/>
      <c r="M7" s="6" t="s">
        <v>20</v>
      </c>
      <c r="N7" s="6" t="s">
        <v>21</v>
      </c>
      <c r="O7" s="6" t="s">
        <v>22</v>
      </c>
      <c r="P7" s="6"/>
      <c r="Q7" s="6" t="s">
        <v>23</v>
      </c>
      <c r="R7" s="6" t="s">
        <v>24</v>
      </c>
      <c r="S7" s="6" t="s">
        <v>25</v>
      </c>
      <c r="T7" s="6"/>
    </row>
    <row r="8" spans="1:20" s="7" customFormat="1" ht="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</row>
    <row r="9" spans="1:20" s="12" customFormat="1" ht="12">
      <c r="A9" s="8" t="s">
        <v>26</v>
      </c>
      <c r="B9" s="9" t="s">
        <v>27</v>
      </c>
      <c r="C9" s="8"/>
      <c r="D9" s="10">
        <v>421.2</v>
      </c>
      <c r="E9" s="10">
        <v>421.2</v>
      </c>
      <c r="F9" s="10">
        <v>458.6</v>
      </c>
      <c r="G9" s="10">
        <v>612.3</v>
      </c>
      <c r="H9" s="11">
        <v>214.5</v>
      </c>
      <c r="I9" s="10">
        <v>790.1</v>
      </c>
      <c r="J9" s="10">
        <v>475</v>
      </c>
      <c r="K9" s="10">
        <v>166.5</v>
      </c>
      <c r="L9" s="11">
        <v>790.1</v>
      </c>
      <c r="M9" s="10">
        <v>14.9</v>
      </c>
      <c r="N9" s="10">
        <v>14.4</v>
      </c>
      <c r="O9" s="10">
        <v>39.8</v>
      </c>
      <c r="P9" s="11">
        <v>14.9</v>
      </c>
      <c r="Q9" s="10">
        <v>134.4</v>
      </c>
      <c r="R9" s="10">
        <v>94.2</v>
      </c>
      <c r="S9" s="10">
        <v>107.5</v>
      </c>
      <c r="T9" s="11">
        <v>134.4</v>
      </c>
    </row>
    <row r="10" spans="1:20" s="12" customFormat="1" ht="12">
      <c r="A10" s="8" t="s">
        <v>28</v>
      </c>
      <c r="B10" s="9" t="s">
        <v>29</v>
      </c>
      <c r="C10" s="10">
        <v>21926</v>
      </c>
      <c r="D10" s="13">
        <f>SUM(H10,L10,P10,T10)</f>
        <v>20615.9</v>
      </c>
      <c r="E10" s="10">
        <v>1600.5</v>
      </c>
      <c r="F10" s="10">
        <v>1682.4</v>
      </c>
      <c r="G10" s="10">
        <v>1722</v>
      </c>
      <c r="H10" s="14">
        <f>SUM(E10:G10)</f>
        <v>5004.9</v>
      </c>
      <c r="I10" s="10">
        <v>2053</v>
      </c>
      <c r="J10" s="10">
        <v>1811.9</v>
      </c>
      <c r="K10" s="10">
        <v>1315.1</v>
      </c>
      <c r="L10" s="11">
        <f>SUM(I10:K10)</f>
        <v>5180</v>
      </c>
      <c r="M10" s="10">
        <v>1953</v>
      </c>
      <c r="N10" s="10">
        <v>1719.4</v>
      </c>
      <c r="O10" s="10">
        <v>1603</v>
      </c>
      <c r="P10" s="11">
        <f>SUM(M10:O10)</f>
        <v>5275.4</v>
      </c>
      <c r="Q10" s="10">
        <v>1663.8</v>
      </c>
      <c r="R10" s="10">
        <v>1531</v>
      </c>
      <c r="S10" s="10">
        <v>1960.8</v>
      </c>
      <c r="T10" s="11">
        <f>SUM(Q10:S10)</f>
        <v>5155.6</v>
      </c>
    </row>
    <row r="11" spans="1:20" s="26" customFormat="1" ht="40.5" customHeight="1">
      <c r="A11" s="15" t="s">
        <v>30</v>
      </c>
      <c r="B11" s="16" t="s">
        <v>31</v>
      </c>
      <c r="C11" s="17">
        <v>0</v>
      </c>
      <c r="D11" s="18">
        <f>SUM(H11,L11,P11,T11)</f>
        <v>0</v>
      </c>
      <c r="E11" s="15"/>
      <c r="F11" s="15"/>
      <c r="G11" s="19"/>
      <c r="H11" s="20"/>
      <c r="I11" s="21"/>
      <c r="J11" s="21"/>
      <c r="K11" s="21"/>
      <c r="L11" s="22"/>
      <c r="M11" s="17"/>
      <c r="N11" s="23"/>
      <c r="O11" s="17"/>
      <c r="P11" s="24">
        <f>SUM(M11,O11)</f>
        <v>0</v>
      </c>
      <c r="Q11" s="21"/>
      <c r="R11" s="21"/>
      <c r="S11" s="21"/>
      <c r="T11" s="25"/>
    </row>
    <row r="12" spans="1:20" s="26" customFormat="1" ht="24">
      <c r="A12" s="15" t="s">
        <v>32</v>
      </c>
      <c r="B12" s="16" t="s">
        <v>33</v>
      </c>
      <c r="C12" s="17">
        <v>1823</v>
      </c>
      <c r="D12" s="18">
        <f>SUM(H12,L12,P12,T12)</f>
        <v>2040.5</v>
      </c>
      <c r="E12" s="17">
        <v>152</v>
      </c>
      <c r="F12" s="17">
        <v>403.5</v>
      </c>
      <c r="G12" s="17">
        <v>131</v>
      </c>
      <c r="H12" s="24">
        <f>SUM(E12:G12)</f>
        <v>686.5</v>
      </c>
      <c r="I12" s="17">
        <v>131</v>
      </c>
      <c r="J12" s="17">
        <v>131</v>
      </c>
      <c r="K12" s="17">
        <v>259.7</v>
      </c>
      <c r="L12" s="24">
        <f>SUM(I12:K12)</f>
        <v>521.7</v>
      </c>
      <c r="M12" s="17">
        <v>97</v>
      </c>
      <c r="N12" s="17">
        <v>97</v>
      </c>
      <c r="O12" s="17">
        <v>97</v>
      </c>
      <c r="P12" s="24">
        <f>SUM(M12:O12)</f>
        <v>291</v>
      </c>
      <c r="Q12" s="17">
        <v>97</v>
      </c>
      <c r="R12" s="17">
        <v>347.3</v>
      </c>
      <c r="S12" s="17">
        <v>97</v>
      </c>
      <c r="T12" s="27">
        <f>SUM(Q12:S12)</f>
        <v>541.3</v>
      </c>
    </row>
    <row r="13" spans="1:20" s="26" customFormat="1" ht="24">
      <c r="A13" s="15" t="s">
        <v>34</v>
      </c>
      <c r="B13" s="16" t="s">
        <v>35</v>
      </c>
      <c r="C13" s="17">
        <v>2211</v>
      </c>
      <c r="D13" s="17">
        <f>SUM(H13,L13,P13,T13)</f>
        <v>4464.3</v>
      </c>
      <c r="E13" s="17">
        <v>184.3</v>
      </c>
      <c r="F13" s="17">
        <v>184.2</v>
      </c>
      <c r="G13" s="17">
        <v>410.4</v>
      </c>
      <c r="H13" s="24">
        <f>SUM(E13:G13)</f>
        <v>778.9</v>
      </c>
      <c r="I13" s="17">
        <v>409.6</v>
      </c>
      <c r="J13" s="17">
        <v>409.6</v>
      </c>
      <c r="K13" s="17">
        <v>409.6</v>
      </c>
      <c r="L13" s="24">
        <f>SUM(I13:K13)</f>
        <v>1228.8000000000002</v>
      </c>
      <c r="M13" s="17">
        <v>409.5</v>
      </c>
      <c r="N13" s="17">
        <v>409</v>
      </c>
      <c r="O13" s="17">
        <v>409.6</v>
      </c>
      <c r="P13" s="24">
        <f>SUM(M13:O13)</f>
        <v>1228.1</v>
      </c>
      <c r="Q13" s="17">
        <v>409</v>
      </c>
      <c r="R13" s="17">
        <v>410</v>
      </c>
      <c r="S13" s="17">
        <v>409.5</v>
      </c>
      <c r="T13" s="27">
        <f>SUM(Q13:S13)</f>
        <v>1228.5</v>
      </c>
    </row>
    <row r="14" spans="1:20" s="26" customFormat="1" ht="24">
      <c r="A14" s="15" t="s">
        <v>36</v>
      </c>
      <c r="B14" s="16" t="s">
        <v>37</v>
      </c>
      <c r="C14" s="17">
        <f aca="true" t="shared" si="0" ref="C14:T14">SUM(C10:C13)</f>
        <v>25960</v>
      </c>
      <c r="D14" s="17">
        <f t="shared" si="0"/>
        <v>27120.7</v>
      </c>
      <c r="E14" s="17">
        <f t="shared" si="0"/>
        <v>1936.8</v>
      </c>
      <c r="F14" s="17">
        <f t="shared" si="0"/>
        <v>2270.1</v>
      </c>
      <c r="G14" s="17">
        <f t="shared" si="0"/>
        <v>2263.4</v>
      </c>
      <c r="H14" s="28">
        <f t="shared" si="0"/>
        <v>6470.299999999999</v>
      </c>
      <c r="I14" s="29">
        <f t="shared" si="0"/>
        <v>2593.6</v>
      </c>
      <c r="J14" s="29">
        <f>SUM(J10:J13)</f>
        <v>2352.5</v>
      </c>
      <c r="K14" s="29">
        <f t="shared" si="0"/>
        <v>1984.4</v>
      </c>
      <c r="L14" s="28">
        <f t="shared" si="0"/>
        <v>6930.5</v>
      </c>
      <c r="M14" s="29">
        <f t="shared" si="0"/>
        <v>2459.5</v>
      </c>
      <c r="N14" s="29">
        <f t="shared" si="0"/>
        <v>2225.4</v>
      </c>
      <c r="O14" s="29">
        <f t="shared" si="0"/>
        <v>2109.6</v>
      </c>
      <c r="P14" s="28">
        <f t="shared" si="0"/>
        <v>6794.5</v>
      </c>
      <c r="Q14" s="29">
        <f t="shared" si="0"/>
        <v>2169.8</v>
      </c>
      <c r="R14" s="29">
        <f t="shared" si="0"/>
        <v>2288.3</v>
      </c>
      <c r="S14" s="29">
        <f t="shared" si="0"/>
        <v>2467.3</v>
      </c>
      <c r="T14" s="28">
        <f t="shared" si="0"/>
        <v>6925.400000000001</v>
      </c>
    </row>
    <row r="15" spans="1:20" s="12" customFormat="1" ht="12">
      <c r="A15" s="8" t="s">
        <v>38</v>
      </c>
      <c r="B15" s="9" t="s">
        <v>39</v>
      </c>
      <c r="C15" s="10">
        <v>25960</v>
      </c>
      <c r="D15" s="10">
        <v>27007</v>
      </c>
      <c r="E15" s="10">
        <v>1899.4</v>
      </c>
      <c r="F15" s="10">
        <v>2116.4</v>
      </c>
      <c r="G15" s="10">
        <v>1625.6</v>
      </c>
      <c r="H15" s="28">
        <f>SUM(E15:G15)</f>
        <v>5641.4</v>
      </c>
      <c r="I15" s="13">
        <v>2908.7</v>
      </c>
      <c r="J15" s="13">
        <v>2621</v>
      </c>
      <c r="K15" s="13">
        <v>2014.5</v>
      </c>
      <c r="L15" s="30">
        <f>SUM(I15:K15)</f>
        <v>7544.2</v>
      </c>
      <c r="M15" s="13">
        <v>2460</v>
      </c>
      <c r="N15" s="13">
        <v>2200</v>
      </c>
      <c r="O15" s="13">
        <v>2015</v>
      </c>
      <c r="P15" s="30">
        <f>SUM(M15:O15)</f>
        <v>6675</v>
      </c>
      <c r="Q15" s="10">
        <v>2210</v>
      </c>
      <c r="R15" s="10">
        <v>2275</v>
      </c>
      <c r="S15" s="10">
        <v>2521.8</v>
      </c>
      <c r="T15" s="11">
        <f>SUM(Q15:S15)</f>
        <v>7006.8</v>
      </c>
    </row>
    <row r="16" spans="1:20" s="26" customFormat="1" ht="36">
      <c r="A16" s="15" t="s">
        <v>40</v>
      </c>
      <c r="B16" s="16" t="s">
        <v>41</v>
      </c>
      <c r="C16" s="17">
        <v>4230</v>
      </c>
      <c r="D16" s="17">
        <f>SUM(J16:K16,M16:O16,Q16:S16)</f>
        <v>161.5</v>
      </c>
      <c r="E16" s="15"/>
      <c r="F16" s="15"/>
      <c r="G16" s="15"/>
      <c r="H16" s="15"/>
      <c r="I16" s="31"/>
      <c r="J16" s="17">
        <v>40</v>
      </c>
      <c r="K16" s="17">
        <v>121.5</v>
      </c>
      <c r="L16" s="27">
        <f>SUM(I16:K16)</f>
        <v>161.5</v>
      </c>
      <c r="M16" s="31"/>
      <c r="N16" s="23">
        <v>0</v>
      </c>
      <c r="O16" s="23">
        <v>0</v>
      </c>
      <c r="P16" s="31"/>
      <c r="Q16" s="21"/>
      <c r="R16" s="21"/>
      <c r="S16" s="21"/>
      <c r="T16" s="21"/>
    </row>
    <row r="17" spans="1:20" s="26" customFormat="1" ht="24">
      <c r="A17" s="15" t="s">
        <v>42</v>
      </c>
      <c r="B17" s="16" t="s">
        <v>43</v>
      </c>
      <c r="C17" s="17">
        <f>SUM(C15:C16)</f>
        <v>30190</v>
      </c>
      <c r="D17" s="17">
        <f>SUM(D15:D16)</f>
        <v>27168.5</v>
      </c>
      <c r="E17" s="17">
        <f aca="true" t="shared" si="1" ref="E17:T17">SUM(E15:E16)</f>
        <v>1899.4</v>
      </c>
      <c r="F17" s="17">
        <f t="shared" si="1"/>
        <v>2116.4</v>
      </c>
      <c r="G17" s="17">
        <f t="shared" si="1"/>
        <v>1625.6</v>
      </c>
      <c r="H17" s="32">
        <f t="shared" si="1"/>
        <v>5641.4</v>
      </c>
      <c r="I17" s="17">
        <f>SUM(I15:I16)</f>
        <v>2908.7</v>
      </c>
      <c r="J17" s="17">
        <f t="shared" si="1"/>
        <v>2661</v>
      </c>
      <c r="K17" s="17">
        <f>SUM(K15:K16)</f>
        <v>2136</v>
      </c>
      <c r="L17" s="32">
        <f t="shared" si="1"/>
        <v>7705.7</v>
      </c>
      <c r="M17" s="17">
        <f t="shared" si="1"/>
        <v>2460</v>
      </c>
      <c r="N17" s="17">
        <f t="shared" si="1"/>
        <v>2200</v>
      </c>
      <c r="O17" s="17">
        <f t="shared" si="1"/>
        <v>2015</v>
      </c>
      <c r="P17" s="32">
        <f t="shared" si="1"/>
        <v>6675</v>
      </c>
      <c r="Q17" s="17">
        <f t="shared" si="1"/>
        <v>2210</v>
      </c>
      <c r="R17" s="17">
        <f t="shared" si="1"/>
        <v>2275</v>
      </c>
      <c r="S17" s="17">
        <f t="shared" si="1"/>
        <v>2521.8</v>
      </c>
      <c r="T17" s="32">
        <f t="shared" si="1"/>
        <v>7006.8</v>
      </c>
    </row>
    <row r="18" spans="1:20" s="26" customFormat="1" ht="24">
      <c r="A18" s="15" t="s">
        <v>44</v>
      </c>
      <c r="B18" s="16" t="s">
        <v>45</v>
      </c>
      <c r="C18" s="17">
        <f>C14-C17</f>
        <v>-4230</v>
      </c>
      <c r="D18" s="17">
        <f>D14-D17</f>
        <v>-47.79999999999927</v>
      </c>
      <c r="E18" s="17">
        <f aca="true" t="shared" si="2" ref="E18:T18">E14-E17</f>
        <v>37.399999999999864</v>
      </c>
      <c r="F18" s="17">
        <f t="shared" si="2"/>
        <v>153.69999999999982</v>
      </c>
      <c r="G18" s="17">
        <f t="shared" si="2"/>
        <v>637.8000000000002</v>
      </c>
      <c r="H18" s="32">
        <f t="shared" si="2"/>
        <v>828.8999999999996</v>
      </c>
      <c r="I18" s="17">
        <f t="shared" si="2"/>
        <v>-315.0999999999999</v>
      </c>
      <c r="J18" s="17">
        <f t="shared" si="2"/>
        <v>-308.5</v>
      </c>
      <c r="K18" s="17">
        <f t="shared" si="2"/>
        <v>-151.5999999999999</v>
      </c>
      <c r="L18" s="32">
        <f t="shared" si="2"/>
        <v>-775.1999999999998</v>
      </c>
      <c r="M18" s="17">
        <f t="shared" si="2"/>
        <v>-0.5</v>
      </c>
      <c r="N18" s="17">
        <f t="shared" si="2"/>
        <v>25.40000000000009</v>
      </c>
      <c r="O18" s="17">
        <f t="shared" si="2"/>
        <v>94.59999999999991</v>
      </c>
      <c r="P18" s="32">
        <f t="shared" si="2"/>
        <v>119.5</v>
      </c>
      <c r="Q18" s="17">
        <f t="shared" si="2"/>
        <v>-40.19999999999982</v>
      </c>
      <c r="R18" s="17">
        <f t="shared" si="2"/>
        <v>13.300000000000182</v>
      </c>
      <c r="S18" s="17">
        <f t="shared" si="2"/>
        <v>-54.5</v>
      </c>
      <c r="T18" s="32">
        <f t="shared" si="2"/>
        <v>-81.39999999999964</v>
      </c>
    </row>
    <row r="19" spans="1:20" s="26" customFormat="1" ht="24">
      <c r="A19" s="15" t="s">
        <v>46</v>
      </c>
      <c r="B19" s="16" t="s">
        <v>47</v>
      </c>
      <c r="C19" s="33"/>
      <c r="D19" s="17">
        <f>SUM(D9,D18)</f>
        <v>373.4000000000007</v>
      </c>
      <c r="E19" s="17">
        <f aca="true" t="shared" si="3" ref="E19:T19">SUM(E9,E18)</f>
        <v>458.59999999999985</v>
      </c>
      <c r="F19" s="17">
        <f t="shared" si="3"/>
        <v>612.2999999999998</v>
      </c>
      <c r="G19" s="17">
        <f t="shared" si="3"/>
        <v>1250.1000000000001</v>
      </c>
      <c r="H19" s="32">
        <f t="shared" si="3"/>
        <v>1043.3999999999996</v>
      </c>
      <c r="I19" s="17">
        <f t="shared" si="3"/>
        <v>475.0000000000001</v>
      </c>
      <c r="J19" s="17">
        <f t="shared" si="3"/>
        <v>166.5</v>
      </c>
      <c r="K19" s="17">
        <f t="shared" si="3"/>
        <v>14.900000000000091</v>
      </c>
      <c r="L19" s="32">
        <f t="shared" si="3"/>
        <v>14.900000000000205</v>
      </c>
      <c r="M19" s="17">
        <f t="shared" si="3"/>
        <v>14.4</v>
      </c>
      <c r="N19" s="17">
        <f t="shared" si="3"/>
        <v>39.80000000000009</v>
      </c>
      <c r="O19" s="17">
        <f t="shared" si="3"/>
        <v>134.39999999999992</v>
      </c>
      <c r="P19" s="32">
        <f t="shared" si="3"/>
        <v>134.4</v>
      </c>
      <c r="Q19" s="17">
        <f t="shared" si="3"/>
        <v>94.20000000000019</v>
      </c>
      <c r="R19" s="17">
        <f t="shared" si="3"/>
        <v>107.50000000000018</v>
      </c>
      <c r="S19" s="17">
        <f t="shared" si="3"/>
        <v>53</v>
      </c>
      <c r="T19" s="32">
        <f t="shared" si="3"/>
        <v>53.00000000000037</v>
      </c>
    </row>
    <row r="20" spans="1:20" s="26" customFormat="1" ht="48">
      <c r="A20" s="15" t="s">
        <v>48</v>
      </c>
      <c r="B20" s="16" t="s">
        <v>49</v>
      </c>
      <c r="C20" s="15"/>
      <c r="D20" s="15"/>
      <c r="E20" s="15"/>
      <c r="F20" s="15"/>
      <c r="G20" s="15"/>
      <c r="H20" s="15"/>
      <c r="I20" s="21"/>
      <c r="J20" s="21"/>
      <c r="K20" s="21"/>
      <c r="L20" s="21"/>
      <c r="M20" s="15"/>
      <c r="N20" s="15"/>
      <c r="O20" s="15"/>
      <c r="P20" s="15"/>
      <c r="Q20" s="15"/>
      <c r="R20" s="15"/>
      <c r="S20" s="15"/>
      <c r="T20" s="15"/>
    </row>
    <row r="21" spans="1:20" s="26" customFormat="1" ht="48">
      <c r="A21" s="15" t="s">
        <v>50</v>
      </c>
      <c r="B21" s="16" t="s">
        <v>51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="12" customFormat="1" ht="12">
      <c r="B22" s="7"/>
    </row>
    <row r="23" spans="1:5" s="12" customFormat="1" ht="12">
      <c r="A23" s="12" t="s">
        <v>52</v>
      </c>
      <c r="B23" s="7"/>
      <c r="E23" s="12" t="s">
        <v>53</v>
      </c>
    </row>
    <row r="24" s="12" customFormat="1" ht="12">
      <c r="B24" s="7"/>
    </row>
    <row r="25" s="12" customFormat="1" ht="12">
      <c r="B25" s="7"/>
    </row>
    <row r="26" s="12" customFormat="1" ht="12">
      <c r="B26" s="7"/>
    </row>
    <row r="27" s="12" customFormat="1" ht="12">
      <c r="B27" s="7"/>
    </row>
    <row r="28" s="12" customFormat="1" ht="12">
      <c r="B28" s="7"/>
    </row>
    <row r="29" s="12" customFormat="1" ht="12">
      <c r="B29" s="7"/>
    </row>
    <row r="30" s="12" customFormat="1" ht="12">
      <c r="B30" s="7"/>
    </row>
    <row r="31" s="12" customFormat="1" ht="12">
      <c r="B31" s="7"/>
    </row>
    <row r="32" s="12" customFormat="1" ht="12">
      <c r="B32" s="7"/>
    </row>
    <row r="33" s="12" customFormat="1" ht="12">
      <c r="B33" s="7"/>
    </row>
  </sheetData>
  <sheetProtection/>
  <mergeCells count="6">
    <mergeCell ref="A1:T1"/>
    <mergeCell ref="A2:T2"/>
    <mergeCell ref="E6:G6"/>
    <mergeCell ref="I6:K6"/>
    <mergeCell ref="M6:O6"/>
    <mergeCell ref="Q6:S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26.28125" style="0" customWidth="1"/>
    <col min="2" max="2" width="4.57421875" style="34" customWidth="1"/>
    <col min="3" max="3" width="6.57421875" style="0" customWidth="1"/>
    <col min="4" max="4" width="7.28125" style="0" customWidth="1"/>
    <col min="5" max="5" width="7.140625" style="0" customWidth="1"/>
    <col min="6" max="6" width="6.8515625" style="0" customWidth="1"/>
    <col min="7" max="9" width="6.57421875" style="0" customWidth="1"/>
    <col min="10" max="10" width="6.28125" style="0" customWidth="1"/>
    <col min="11" max="11" width="6.57421875" style="0" customWidth="1"/>
    <col min="12" max="12" width="6.28125" style="0" customWidth="1"/>
    <col min="13" max="13" width="6.421875" style="0" customWidth="1"/>
    <col min="14" max="14" width="6.57421875" style="0" customWidth="1"/>
    <col min="15" max="20" width="6.28125" style="0" customWidth="1"/>
  </cols>
  <sheetData>
    <row r="1" spans="1:20" s="1" customFormat="1" ht="14.25">
      <c r="A1" s="36" t="s">
        <v>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s="1" customFormat="1" ht="14.25">
      <c r="A2" s="36" t="s">
        <v>59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" s="2" customFormat="1" ht="15">
      <c r="A3" s="2" t="s">
        <v>0</v>
      </c>
      <c r="B3" s="3"/>
    </row>
    <row r="4" spans="1:2" s="2" customFormat="1" ht="15">
      <c r="A4" s="2" t="s">
        <v>60</v>
      </c>
      <c r="B4" s="3"/>
    </row>
    <row r="5" spans="1:2" s="2" customFormat="1" ht="15">
      <c r="A5" s="2" t="s">
        <v>1</v>
      </c>
      <c r="B5" s="3"/>
    </row>
    <row r="6" spans="1:20" s="5" customFormat="1" ht="66" customHeight="1">
      <c r="A6" s="4" t="s">
        <v>2</v>
      </c>
      <c r="B6" s="4" t="s">
        <v>3</v>
      </c>
      <c r="C6" s="4" t="s">
        <v>4</v>
      </c>
      <c r="D6" s="4" t="s">
        <v>5</v>
      </c>
      <c r="E6" s="37" t="s">
        <v>6</v>
      </c>
      <c r="F6" s="37"/>
      <c r="G6" s="37"/>
      <c r="H6" s="4" t="s">
        <v>7</v>
      </c>
      <c r="I6" s="37" t="s">
        <v>8</v>
      </c>
      <c r="J6" s="37"/>
      <c r="K6" s="37"/>
      <c r="L6" s="4" t="s">
        <v>9</v>
      </c>
      <c r="M6" s="37" t="s">
        <v>10</v>
      </c>
      <c r="N6" s="37"/>
      <c r="O6" s="37"/>
      <c r="P6" s="4" t="s">
        <v>11</v>
      </c>
      <c r="Q6" s="37" t="s">
        <v>12</v>
      </c>
      <c r="R6" s="37"/>
      <c r="S6" s="37"/>
      <c r="T6" s="4" t="s">
        <v>13</v>
      </c>
    </row>
    <row r="7" spans="1:20" s="7" customFormat="1" ht="12">
      <c r="A7" s="6"/>
      <c r="B7" s="6"/>
      <c r="C7" s="6"/>
      <c r="D7" s="6"/>
      <c r="E7" s="6" t="s">
        <v>14</v>
      </c>
      <c r="F7" s="6" t="s">
        <v>15</v>
      </c>
      <c r="G7" s="6" t="s">
        <v>16</v>
      </c>
      <c r="H7" s="6"/>
      <c r="I7" s="6" t="s">
        <v>17</v>
      </c>
      <c r="J7" s="6" t="s">
        <v>18</v>
      </c>
      <c r="K7" s="6" t="s">
        <v>19</v>
      </c>
      <c r="L7" s="6"/>
      <c r="M7" s="6" t="s">
        <v>20</v>
      </c>
      <c r="N7" s="6" t="s">
        <v>21</v>
      </c>
      <c r="O7" s="6" t="s">
        <v>22</v>
      </c>
      <c r="P7" s="6"/>
      <c r="Q7" s="6" t="s">
        <v>23</v>
      </c>
      <c r="R7" s="6" t="s">
        <v>24</v>
      </c>
      <c r="S7" s="6" t="s">
        <v>25</v>
      </c>
      <c r="T7" s="6"/>
    </row>
    <row r="8" spans="1:20" s="7" customFormat="1" ht="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</row>
    <row r="9" spans="1:20" s="12" customFormat="1" ht="12">
      <c r="A9" s="8" t="s">
        <v>26</v>
      </c>
      <c r="B9" s="9" t="s">
        <v>27</v>
      </c>
      <c r="C9" s="8"/>
      <c r="D9" s="10">
        <v>421.2</v>
      </c>
      <c r="E9" s="10">
        <v>421.2</v>
      </c>
      <c r="F9" s="10">
        <v>458.6</v>
      </c>
      <c r="G9" s="10">
        <v>612.3</v>
      </c>
      <c r="H9" s="11">
        <v>421.2</v>
      </c>
      <c r="I9" s="10">
        <v>340.5</v>
      </c>
      <c r="J9" s="10">
        <v>475</v>
      </c>
      <c r="K9" s="10">
        <v>166.5</v>
      </c>
      <c r="L9" s="11">
        <v>790.1</v>
      </c>
      <c r="M9" s="10">
        <v>14.9</v>
      </c>
      <c r="N9" s="10">
        <v>14.4</v>
      </c>
      <c r="O9" s="10">
        <v>39.8</v>
      </c>
      <c r="P9" s="11">
        <v>14.9</v>
      </c>
      <c r="Q9" s="10">
        <v>134.4</v>
      </c>
      <c r="R9" s="10">
        <v>94.2</v>
      </c>
      <c r="S9" s="10">
        <v>107.5</v>
      </c>
      <c r="T9" s="11">
        <v>134.4</v>
      </c>
    </row>
    <row r="10" spans="1:20" s="12" customFormat="1" ht="12">
      <c r="A10" s="8" t="s">
        <v>28</v>
      </c>
      <c r="B10" s="9" t="s">
        <v>29</v>
      </c>
      <c r="C10" s="10">
        <v>21926</v>
      </c>
      <c r="D10" s="13">
        <f>SUM(H10,L10,P10,T10)</f>
        <v>21181.8</v>
      </c>
      <c r="E10" s="10">
        <v>1600.5</v>
      </c>
      <c r="F10" s="10">
        <v>1804.4</v>
      </c>
      <c r="G10" s="10">
        <v>2165.9</v>
      </c>
      <c r="H10" s="14">
        <f>SUM(E10:G10)</f>
        <v>5570.8</v>
      </c>
      <c r="I10" s="10">
        <v>2053</v>
      </c>
      <c r="J10" s="10">
        <v>1811.9</v>
      </c>
      <c r="K10" s="10">
        <v>1315.1</v>
      </c>
      <c r="L10" s="11">
        <f>SUM(I10:K10)</f>
        <v>5180</v>
      </c>
      <c r="M10" s="10">
        <v>1953</v>
      </c>
      <c r="N10" s="10">
        <v>1719.4</v>
      </c>
      <c r="O10" s="10">
        <v>1603</v>
      </c>
      <c r="P10" s="11">
        <f>SUM(M10:O10)</f>
        <v>5275.4</v>
      </c>
      <c r="Q10" s="10">
        <v>1663.8</v>
      </c>
      <c r="R10" s="10">
        <v>1531</v>
      </c>
      <c r="S10" s="10">
        <v>1960.8</v>
      </c>
      <c r="T10" s="11">
        <f>SUM(Q10:S10)</f>
        <v>5155.6</v>
      </c>
    </row>
    <row r="11" spans="1:20" s="26" customFormat="1" ht="40.5" customHeight="1">
      <c r="A11" s="15" t="s">
        <v>30</v>
      </c>
      <c r="B11" s="16" t="s">
        <v>31</v>
      </c>
      <c r="C11" s="17">
        <v>0</v>
      </c>
      <c r="D11" s="18">
        <f>SUM(H11,L11,P11,T11)</f>
        <v>0</v>
      </c>
      <c r="E11" s="15"/>
      <c r="F11" s="15"/>
      <c r="G11" s="19"/>
      <c r="H11" s="20"/>
      <c r="I11" s="21"/>
      <c r="J11" s="21"/>
      <c r="K11" s="21"/>
      <c r="L11" s="22"/>
      <c r="M11" s="17"/>
      <c r="N11" s="23"/>
      <c r="O11" s="17"/>
      <c r="P11" s="24">
        <f>SUM(M11,O11)</f>
        <v>0</v>
      </c>
      <c r="Q11" s="21"/>
      <c r="R11" s="21"/>
      <c r="S11" s="21"/>
      <c r="T11" s="25"/>
    </row>
    <row r="12" spans="1:20" s="26" customFormat="1" ht="24">
      <c r="A12" s="15" t="s">
        <v>32</v>
      </c>
      <c r="B12" s="16" t="s">
        <v>33</v>
      </c>
      <c r="C12" s="17">
        <v>1823</v>
      </c>
      <c r="D12" s="18">
        <f>SUM(H12,L12,P12,T12)</f>
        <v>1787.5</v>
      </c>
      <c r="E12" s="17">
        <v>152</v>
      </c>
      <c r="F12" s="17">
        <v>281.5</v>
      </c>
      <c r="G12" s="17">
        <v>0</v>
      </c>
      <c r="H12" s="24">
        <f>SUM(E12:G12)</f>
        <v>433.5</v>
      </c>
      <c r="I12" s="17">
        <v>131</v>
      </c>
      <c r="J12" s="17">
        <v>131</v>
      </c>
      <c r="K12" s="17">
        <v>259.7</v>
      </c>
      <c r="L12" s="24">
        <f>SUM(I12:K12)</f>
        <v>521.7</v>
      </c>
      <c r="M12" s="17">
        <v>97</v>
      </c>
      <c r="N12" s="17">
        <v>97</v>
      </c>
      <c r="O12" s="17">
        <v>97</v>
      </c>
      <c r="P12" s="24">
        <f>SUM(M12:O12)</f>
        <v>291</v>
      </c>
      <c r="Q12" s="17">
        <v>97</v>
      </c>
      <c r="R12" s="17">
        <v>347.3</v>
      </c>
      <c r="S12" s="17">
        <v>97</v>
      </c>
      <c r="T12" s="27">
        <f>SUM(Q12:S12)</f>
        <v>541.3</v>
      </c>
    </row>
    <row r="13" spans="1:20" s="26" customFormat="1" ht="24">
      <c r="A13" s="15" t="s">
        <v>34</v>
      </c>
      <c r="B13" s="16" t="s">
        <v>35</v>
      </c>
      <c r="C13" s="17">
        <v>2211</v>
      </c>
      <c r="D13" s="17">
        <f>SUM(H13,L13,P13,T13)</f>
        <v>4238.1</v>
      </c>
      <c r="E13" s="17">
        <v>184.3</v>
      </c>
      <c r="F13" s="17">
        <v>184.2</v>
      </c>
      <c r="G13" s="17">
        <v>184.2</v>
      </c>
      <c r="H13" s="24">
        <f>SUM(E13:G13)</f>
        <v>552.7</v>
      </c>
      <c r="I13" s="17">
        <v>409.6</v>
      </c>
      <c r="J13" s="17">
        <v>409.6</v>
      </c>
      <c r="K13" s="17">
        <v>409.6</v>
      </c>
      <c r="L13" s="24">
        <f>SUM(I13:K13)</f>
        <v>1228.8000000000002</v>
      </c>
      <c r="M13" s="17">
        <v>409.5</v>
      </c>
      <c r="N13" s="17">
        <v>409</v>
      </c>
      <c r="O13" s="17">
        <v>409.6</v>
      </c>
      <c r="P13" s="24">
        <f>SUM(M13:O13)</f>
        <v>1228.1</v>
      </c>
      <c r="Q13" s="17">
        <v>409</v>
      </c>
      <c r="R13" s="17">
        <v>410</v>
      </c>
      <c r="S13" s="17">
        <v>409.5</v>
      </c>
      <c r="T13" s="27">
        <f>SUM(Q13:S13)</f>
        <v>1228.5</v>
      </c>
    </row>
    <row r="14" spans="1:20" s="26" customFormat="1" ht="24">
      <c r="A14" s="15" t="s">
        <v>36</v>
      </c>
      <c r="B14" s="16" t="s">
        <v>37</v>
      </c>
      <c r="C14" s="17">
        <f aca="true" t="shared" si="0" ref="C14:T14">SUM(C10:C13)</f>
        <v>25960</v>
      </c>
      <c r="D14" s="17">
        <f t="shared" si="0"/>
        <v>27207.4</v>
      </c>
      <c r="E14" s="17">
        <f t="shared" si="0"/>
        <v>1936.8</v>
      </c>
      <c r="F14" s="17">
        <f t="shared" si="0"/>
        <v>2270.1</v>
      </c>
      <c r="G14" s="17">
        <f t="shared" si="0"/>
        <v>2350.1</v>
      </c>
      <c r="H14" s="28">
        <f t="shared" si="0"/>
        <v>6557</v>
      </c>
      <c r="I14" s="29">
        <f t="shared" si="0"/>
        <v>2593.6</v>
      </c>
      <c r="J14" s="29">
        <f>SUM(J10:J13)</f>
        <v>2352.5</v>
      </c>
      <c r="K14" s="29">
        <f t="shared" si="0"/>
        <v>1984.4</v>
      </c>
      <c r="L14" s="28">
        <f t="shared" si="0"/>
        <v>6930.5</v>
      </c>
      <c r="M14" s="29">
        <f t="shared" si="0"/>
        <v>2459.5</v>
      </c>
      <c r="N14" s="29">
        <f t="shared" si="0"/>
        <v>2225.4</v>
      </c>
      <c r="O14" s="29">
        <f t="shared" si="0"/>
        <v>2109.6</v>
      </c>
      <c r="P14" s="28">
        <f t="shared" si="0"/>
        <v>6794.5</v>
      </c>
      <c r="Q14" s="29">
        <f t="shared" si="0"/>
        <v>2169.8</v>
      </c>
      <c r="R14" s="29">
        <f t="shared" si="0"/>
        <v>2288.3</v>
      </c>
      <c r="S14" s="29">
        <f t="shared" si="0"/>
        <v>2467.3</v>
      </c>
      <c r="T14" s="28">
        <f t="shared" si="0"/>
        <v>6925.400000000001</v>
      </c>
    </row>
    <row r="15" spans="1:20" s="12" customFormat="1" ht="12">
      <c r="A15" s="8" t="s">
        <v>38</v>
      </c>
      <c r="B15" s="9" t="s">
        <v>39</v>
      </c>
      <c r="C15" s="10">
        <v>25960</v>
      </c>
      <c r="D15" s="10">
        <v>27007</v>
      </c>
      <c r="E15" s="10">
        <v>1899.4</v>
      </c>
      <c r="F15" s="10">
        <v>2116.4</v>
      </c>
      <c r="G15" s="10">
        <v>2621.9</v>
      </c>
      <c r="H15" s="28">
        <f>SUM(E15:G15)</f>
        <v>6637.700000000001</v>
      </c>
      <c r="I15" s="13">
        <v>2908.7</v>
      </c>
      <c r="J15" s="13">
        <v>2621</v>
      </c>
      <c r="K15" s="13">
        <v>2014.5</v>
      </c>
      <c r="L15" s="30">
        <f>SUM(I15:K15)</f>
        <v>7544.2</v>
      </c>
      <c r="M15" s="13">
        <v>2460</v>
      </c>
      <c r="N15" s="13">
        <v>2200</v>
      </c>
      <c r="O15" s="13">
        <v>2015</v>
      </c>
      <c r="P15" s="30">
        <f>SUM(M15:O15)</f>
        <v>6675</v>
      </c>
      <c r="Q15" s="10">
        <v>2210</v>
      </c>
      <c r="R15" s="10">
        <v>2275</v>
      </c>
      <c r="S15" s="10">
        <v>2521.8</v>
      </c>
      <c r="T15" s="11">
        <f>SUM(Q15:S15)</f>
        <v>7006.8</v>
      </c>
    </row>
    <row r="16" spans="1:20" s="26" customFormat="1" ht="36">
      <c r="A16" s="15" t="s">
        <v>40</v>
      </c>
      <c r="B16" s="16" t="s">
        <v>41</v>
      </c>
      <c r="C16" s="17">
        <v>4230</v>
      </c>
      <c r="D16" s="17">
        <f>SUM(J16:K16,M16:O16,Q16:S16)</f>
        <v>161.5</v>
      </c>
      <c r="E16" s="15"/>
      <c r="F16" s="15"/>
      <c r="G16" s="15"/>
      <c r="H16" s="15"/>
      <c r="I16" s="31"/>
      <c r="J16" s="17">
        <v>40</v>
      </c>
      <c r="K16" s="17">
        <v>121.5</v>
      </c>
      <c r="L16" s="27">
        <f>SUM(I16:K16)</f>
        <v>161.5</v>
      </c>
      <c r="M16" s="31"/>
      <c r="N16" s="23">
        <v>0</v>
      </c>
      <c r="O16" s="23">
        <v>0</v>
      </c>
      <c r="P16" s="31"/>
      <c r="Q16" s="21"/>
      <c r="R16" s="21"/>
      <c r="S16" s="21"/>
      <c r="T16" s="21"/>
    </row>
    <row r="17" spans="1:20" s="26" customFormat="1" ht="24">
      <c r="A17" s="15" t="s">
        <v>42</v>
      </c>
      <c r="B17" s="16" t="s">
        <v>43</v>
      </c>
      <c r="C17" s="17">
        <f>SUM(C15:C16)</f>
        <v>30190</v>
      </c>
      <c r="D17" s="17">
        <f>SUM(D15:D16)</f>
        <v>27168.5</v>
      </c>
      <c r="E17" s="17">
        <f aca="true" t="shared" si="1" ref="E17:T17">SUM(E15:E16)</f>
        <v>1899.4</v>
      </c>
      <c r="F17" s="17">
        <f t="shared" si="1"/>
        <v>2116.4</v>
      </c>
      <c r="G17" s="17">
        <f t="shared" si="1"/>
        <v>2621.9</v>
      </c>
      <c r="H17" s="32">
        <f t="shared" si="1"/>
        <v>6637.700000000001</v>
      </c>
      <c r="I17" s="17">
        <f>SUM(I15:I16)</f>
        <v>2908.7</v>
      </c>
      <c r="J17" s="17">
        <f t="shared" si="1"/>
        <v>2661</v>
      </c>
      <c r="K17" s="17">
        <f>SUM(K15:K16)</f>
        <v>2136</v>
      </c>
      <c r="L17" s="32">
        <f t="shared" si="1"/>
        <v>7705.7</v>
      </c>
      <c r="M17" s="17">
        <f t="shared" si="1"/>
        <v>2460</v>
      </c>
      <c r="N17" s="17">
        <f t="shared" si="1"/>
        <v>2200</v>
      </c>
      <c r="O17" s="17">
        <f t="shared" si="1"/>
        <v>2015</v>
      </c>
      <c r="P17" s="32">
        <f t="shared" si="1"/>
        <v>6675</v>
      </c>
      <c r="Q17" s="17">
        <f t="shared" si="1"/>
        <v>2210</v>
      </c>
      <c r="R17" s="17">
        <f t="shared" si="1"/>
        <v>2275</v>
      </c>
      <c r="S17" s="17">
        <f t="shared" si="1"/>
        <v>2521.8</v>
      </c>
      <c r="T17" s="32">
        <f t="shared" si="1"/>
        <v>7006.8</v>
      </c>
    </row>
    <row r="18" spans="1:20" s="26" customFormat="1" ht="24">
      <c r="A18" s="15" t="s">
        <v>44</v>
      </c>
      <c r="B18" s="16" t="s">
        <v>45</v>
      </c>
      <c r="C18" s="17">
        <f>C14-C17</f>
        <v>-4230</v>
      </c>
      <c r="D18" s="17">
        <f>D14-D17</f>
        <v>38.900000000001455</v>
      </c>
      <c r="E18" s="17">
        <f aca="true" t="shared" si="2" ref="E18:T18">E14-E17</f>
        <v>37.399999999999864</v>
      </c>
      <c r="F18" s="17">
        <f t="shared" si="2"/>
        <v>153.69999999999982</v>
      </c>
      <c r="G18" s="17">
        <f t="shared" si="2"/>
        <v>-271.8000000000002</v>
      </c>
      <c r="H18" s="32">
        <f t="shared" si="2"/>
        <v>-80.70000000000073</v>
      </c>
      <c r="I18" s="17">
        <f t="shared" si="2"/>
        <v>-315.0999999999999</v>
      </c>
      <c r="J18" s="17">
        <f t="shared" si="2"/>
        <v>-308.5</v>
      </c>
      <c r="K18" s="17">
        <f t="shared" si="2"/>
        <v>-151.5999999999999</v>
      </c>
      <c r="L18" s="32">
        <f t="shared" si="2"/>
        <v>-775.1999999999998</v>
      </c>
      <c r="M18" s="17">
        <f t="shared" si="2"/>
        <v>-0.5</v>
      </c>
      <c r="N18" s="17">
        <f t="shared" si="2"/>
        <v>25.40000000000009</v>
      </c>
      <c r="O18" s="17">
        <f t="shared" si="2"/>
        <v>94.59999999999991</v>
      </c>
      <c r="P18" s="32">
        <f t="shared" si="2"/>
        <v>119.5</v>
      </c>
      <c r="Q18" s="17">
        <f t="shared" si="2"/>
        <v>-40.19999999999982</v>
      </c>
      <c r="R18" s="17">
        <f t="shared" si="2"/>
        <v>13.300000000000182</v>
      </c>
      <c r="S18" s="17">
        <f t="shared" si="2"/>
        <v>-54.5</v>
      </c>
      <c r="T18" s="32">
        <f t="shared" si="2"/>
        <v>-81.39999999999964</v>
      </c>
    </row>
    <row r="19" spans="1:20" s="26" customFormat="1" ht="24">
      <c r="A19" s="15" t="s">
        <v>46</v>
      </c>
      <c r="B19" s="16" t="s">
        <v>47</v>
      </c>
      <c r="C19" s="33"/>
      <c r="D19" s="17">
        <f>SUM(D9,D18)</f>
        <v>460.10000000000144</v>
      </c>
      <c r="E19" s="17">
        <f aca="true" t="shared" si="3" ref="E19:T19">SUM(E9,E18)</f>
        <v>458.59999999999985</v>
      </c>
      <c r="F19" s="17">
        <f t="shared" si="3"/>
        <v>612.2999999999998</v>
      </c>
      <c r="G19" s="17">
        <f t="shared" si="3"/>
        <v>340.4999999999998</v>
      </c>
      <c r="H19" s="32">
        <f t="shared" si="3"/>
        <v>340.49999999999926</v>
      </c>
      <c r="I19" s="17">
        <f t="shared" si="3"/>
        <v>25.40000000000009</v>
      </c>
      <c r="J19" s="17">
        <f t="shared" si="3"/>
        <v>166.5</v>
      </c>
      <c r="K19" s="17">
        <f t="shared" si="3"/>
        <v>14.900000000000091</v>
      </c>
      <c r="L19" s="32">
        <f t="shared" si="3"/>
        <v>14.900000000000205</v>
      </c>
      <c r="M19" s="17">
        <f t="shared" si="3"/>
        <v>14.4</v>
      </c>
      <c r="N19" s="17">
        <f t="shared" si="3"/>
        <v>39.80000000000009</v>
      </c>
      <c r="O19" s="17">
        <f t="shared" si="3"/>
        <v>134.39999999999992</v>
      </c>
      <c r="P19" s="32">
        <f t="shared" si="3"/>
        <v>134.4</v>
      </c>
      <c r="Q19" s="17">
        <f t="shared" si="3"/>
        <v>94.20000000000019</v>
      </c>
      <c r="R19" s="17">
        <f t="shared" si="3"/>
        <v>107.50000000000018</v>
      </c>
      <c r="S19" s="17">
        <f t="shared" si="3"/>
        <v>53</v>
      </c>
      <c r="T19" s="32">
        <f t="shared" si="3"/>
        <v>53.00000000000037</v>
      </c>
    </row>
    <row r="20" spans="1:20" s="26" customFormat="1" ht="48">
      <c r="A20" s="15" t="s">
        <v>48</v>
      </c>
      <c r="B20" s="16" t="s">
        <v>49</v>
      </c>
      <c r="C20" s="15"/>
      <c r="D20" s="15"/>
      <c r="E20" s="15"/>
      <c r="F20" s="15"/>
      <c r="G20" s="15"/>
      <c r="H20" s="15"/>
      <c r="I20" s="21"/>
      <c r="J20" s="21"/>
      <c r="K20" s="21"/>
      <c r="L20" s="21"/>
      <c r="M20" s="15"/>
      <c r="N20" s="15"/>
      <c r="O20" s="15"/>
      <c r="P20" s="15"/>
      <c r="Q20" s="15"/>
      <c r="R20" s="15"/>
      <c r="S20" s="15"/>
      <c r="T20" s="15"/>
    </row>
    <row r="21" spans="1:20" s="26" customFormat="1" ht="48">
      <c r="A21" s="15" t="s">
        <v>50</v>
      </c>
      <c r="B21" s="16" t="s">
        <v>51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="12" customFormat="1" ht="12">
      <c r="B22" s="7"/>
    </row>
    <row r="23" spans="1:5" s="12" customFormat="1" ht="12">
      <c r="A23" s="12" t="s">
        <v>52</v>
      </c>
      <c r="B23" s="7"/>
      <c r="E23" s="12" t="s">
        <v>53</v>
      </c>
    </row>
    <row r="24" s="12" customFormat="1" ht="12">
      <c r="B24" s="7"/>
    </row>
    <row r="25" s="12" customFormat="1" ht="12">
      <c r="B25" s="7"/>
    </row>
    <row r="26" s="12" customFormat="1" ht="12">
      <c r="B26" s="7"/>
    </row>
    <row r="27" s="12" customFormat="1" ht="12">
      <c r="B27" s="7"/>
    </row>
    <row r="28" s="12" customFormat="1" ht="12">
      <c r="B28" s="7"/>
    </row>
    <row r="29" s="12" customFormat="1" ht="12">
      <c r="B29" s="7"/>
    </row>
    <row r="30" s="12" customFormat="1" ht="12">
      <c r="B30" s="7"/>
    </row>
    <row r="31" s="12" customFormat="1" ht="12">
      <c r="B31" s="7"/>
    </row>
    <row r="32" s="12" customFormat="1" ht="12">
      <c r="B32" s="7"/>
    </row>
    <row r="33" s="12" customFormat="1" ht="12">
      <c r="B33" s="7"/>
    </row>
  </sheetData>
  <sheetProtection/>
  <mergeCells count="6">
    <mergeCell ref="A1:T1"/>
    <mergeCell ref="A2:T2"/>
    <mergeCell ref="E6:G6"/>
    <mergeCell ref="I6:K6"/>
    <mergeCell ref="M6:O6"/>
    <mergeCell ref="Q6:S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26.28125" style="0" customWidth="1"/>
    <col min="2" max="2" width="4.57421875" style="34" customWidth="1"/>
    <col min="3" max="3" width="6.57421875" style="0" customWidth="1"/>
    <col min="4" max="4" width="7.28125" style="0" customWidth="1"/>
    <col min="5" max="5" width="7.140625" style="0" customWidth="1"/>
    <col min="6" max="6" width="6.8515625" style="0" customWidth="1"/>
    <col min="7" max="9" width="6.57421875" style="0" customWidth="1"/>
    <col min="10" max="10" width="6.28125" style="0" customWidth="1"/>
    <col min="11" max="11" width="6.57421875" style="0" customWidth="1"/>
    <col min="12" max="12" width="6.28125" style="0" customWidth="1"/>
    <col min="13" max="13" width="6.421875" style="0" customWidth="1"/>
    <col min="14" max="14" width="6.57421875" style="0" customWidth="1"/>
    <col min="15" max="20" width="6.28125" style="0" customWidth="1"/>
  </cols>
  <sheetData>
    <row r="1" spans="1:20" s="1" customFormat="1" ht="14.25">
      <c r="A1" s="36" t="s">
        <v>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s="1" customFormat="1" ht="14.25">
      <c r="A2" s="36" t="s">
        <v>61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" s="2" customFormat="1" ht="15">
      <c r="A3" s="2" t="s">
        <v>0</v>
      </c>
      <c r="B3" s="3"/>
    </row>
    <row r="4" spans="1:2" s="2" customFormat="1" ht="15">
      <c r="A4" s="2" t="s">
        <v>62</v>
      </c>
      <c r="B4" s="3"/>
    </row>
    <row r="5" spans="1:2" s="2" customFormat="1" ht="15">
      <c r="A5" s="2" t="s">
        <v>1</v>
      </c>
      <c r="B5" s="3"/>
    </row>
    <row r="6" spans="1:20" s="5" customFormat="1" ht="66" customHeight="1">
      <c r="A6" s="4" t="s">
        <v>2</v>
      </c>
      <c r="B6" s="4" t="s">
        <v>3</v>
      </c>
      <c r="C6" s="4" t="s">
        <v>4</v>
      </c>
      <c r="D6" s="4" t="s">
        <v>5</v>
      </c>
      <c r="E6" s="37" t="s">
        <v>6</v>
      </c>
      <c r="F6" s="37"/>
      <c r="G6" s="37"/>
      <c r="H6" s="4" t="s">
        <v>7</v>
      </c>
      <c r="I6" s="37" t="s">
        <v>8</v>
      </c>
      <c r="J6" s="37"/>
      <c r="K6" s="37"/>
      <c r="L6" s="4" t="s">
        <v>9</v>
      </c>
      <c r="M6" s="37" t="s">
        <v>10</v>
      </c>
      <c r="N6" s="37"/>
      <c r="O6" s="37"/>
      <c r="P6" s="4" t="s">
        <v>11</v>
      </c>
      <c r="Q6" s="37" t="s">
        <v>12</v>
      </c>
      <c r="R6" s="37"/>
      <c r="S6" s="37"/>
      <c r="T6" s="4" t="s">
        <v>13</v>
      </c>
    </row>
    <row r="7" spans="1:20" s="7" customFormat="1" ht="12">
      <c r="A7" s="6"/>
      <c r="B7" s="6"/>
      <c r="C7" s="6"/>
      <c r="D7" s="6"/>
      <c r="E7" s="6" t="s">
        <v>14</v>
      </c>
      <c r="F7" s="6" t="s">
        <v>15</v>
      </c>
      <c r="G7" s="6" t="s">
        <v>16</v>
      </c>
      <c r="H7" s="6"/>
      <c r="I7" s="6" t="s">
        <v>17</v>
      </c>
      <c r="J7" s="6" t="s">
        <v>18</v>
      </c>
      <c r="K7" s="6" t="s">
        <v>19</v>
      </c>
      <c r="L7" s="6"/>
      <c r="M7" s="6" t="s">
        <v>20</v>
      </c>
      <c r="N7" s="6" t="s">
        <v>21</v>
      </c>
      <c r="O7" s="6" t="s">
        <v>22</v>
      </c>
      <c r="P7" s="6"/>
      <c r="Q7" s="6" t="s">
        <v>23</v>
      </c>
      <c r="R7" s="6" t="s">
        <v>24</v>
      </c>
      <c r="S7" s="6" t="s">
        <v>25</v>
      </c>
      <c r="T7" s="6"/>
    </row>
    <row r="8" spans="1:20" s="7" customFormat="1" ht="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</row>
    <row r="9" spans="1:20" s="12" customFormat="1" ht="12">
      <c r="A9" s="8" t="s">
        <v>26</v>
      </c>
      <c r="B9" s="9" t="s">
        <v>27</v>
      </c>
      <c r="C9" s="8"/>
      <c r="D9" s="10">
        <v>421.2</v>
      </c>
      <c r="E9" s="10">
        <v>421.2</v>
      </c>
      <c r="F9" s="10">
        <v>458.6</v>
      </c>
      <c r="G9" s="10">
        <v>612.3</v>
      </c>
      <c r="H9" s="11">
        <v>421.2</v>
      </c>
      <c r="I9" s="10">
        <v>340.5</v>
      </c>
      <c r="J9" s="10">
        <v>203.9</v>
      </c>
      <c r="K9" s="10">
        <v>166.5</v>
      </c>
      <c r="L9" s="11">
        <v>790.1</v>
      </c>
      <c r="M9" s="10">
        <v>14.9</v>
      </c>
      <c r="N9" s="10">
        <v>14.4</v>
      </c>
      <c r="O9" s="10">
        <v>39.8</v>
      </c>
      <c r="P9" s="11">
        <v>14.9</v>
      </c>
      <c r="Q9" s="10">
        <v>134.4</v>
      </c>
      <c r="R9" s="10">
        <v>94.2</v>
      </c>
      <c r="S9" s="10">
        <v>107.5</v>
      </c>
      <c r="T9" s="11">
        <v>134.4</v>
      </c>
    </row>
    <row r="10" spans="1:20" s="12" customFormat="1" ht="12">
      <c r="A10" s="8" t="s">
        <v>28</v>
      </c>
      <c r="B10" s="9" t="s">
        <v>29</v>
      </c>
      <c r="C10" s="10">
        <v>21926</v>
      </c>
      <c r="D10" s="13">
        <f>SUM(H10,L10,P10,T10)</f>
        <v>21201.8</v>
      </c>
      <c r="E10" s="10">
        <v>1600.5</v>
      </c>
      <c r="F10" s="10">
        <v>1804.4</v>
      </c>
      <c r="G10" s="10">
        <v>2165.9</v>
      </c>
      <c r="H10" s="14">
        <f>SUM(E10:G10)</f>
        <v>5570.8</v>
      </c>
      <c r="I10" s="10">
        <v>1968.4</v>
      </c>
      <c r="J10" s="10">
        <v>1916.5</v>
      </c>
      <c r="K10" s="10">
        <v>1315.1</v>
      </c>
      <c r="L10" s="11">
        <f>SUM(I10:K10)</f>
        <v>5200</v>
      </c>
      <c r="M10" s="10">
        <v>1953</v>
      </c>
      <c r="N10" s="10">
        <v>1719.4</v>
      </c>
      <c r="O10" s="10">
        <v>1603</v>
      </c>
      <c r="P10" s="11">
        <f>SUM(M10:O10)</f>
        <v>5275.4</v>
      </c>
      <c r="Q10" s="10">
        <v>1663.8</v>
      </c>
      <c r="R10" s="10">
        <v>1531</v>
      </c>
      <c r="S10" s="10">
        <v>1960.8</v>
      </c>
      <c r="T10" s="11">
        <f>SUM(Q10:S10)</f>
        <v>5155.6</v>
      </c>
    </row>
    <row r="11" spans="1:20" s="26" customFormat="1" ht="40.5" customHeight="1">
      <c r="A11" s="15" t="s">
        <v>30</v>
      </c>
      <c r="B11" s="16" t="s">
        <v>31</v>
      </c>
      <c r="C11" s="17">
        <v>0</v>
      </c>
      <c r="D11" s="18">
        <f>SUM(H11,L11,P11,T11)</f>
        <v>0</v>
      </c>
      <c r="E11" s="15"/>
      <c r="F11" s="15"/>
      <c r="G11" s="19"/>
      <c r="H11" s="20"/>
      <c r="I11" s="21"/>
      <c r="J11" s="21"/>
      <c r="K11" s="21"/>
      <c r="L11" s="22"/>
      <c r="M11" s="17"/>
      <c r="N11" s="23"/>
      <c r="O11" s="17"/>
      <c r="P11" s="24">
        <f>SUM(M11,O11)</f>
        <v>0</v>
      </c>
      <c r="Q11" s="21"/>
      <c r="R11" s="21"/>
      <c r="S11" s="21"/>
      <c r="T11" s="25"/>
    </row>
    <row r="12" spans="1:20" s="26" customFormat="1" ht="24">
      <c r="A12" s="15" t="s">
        <v>32</v>
      </c>
      <c r="B12" s="16" t="s">
        <v>33</v>
      </c>
      <c r="C12" s="17">
        <v>1823</v>
      </c>
      <c r="D12" s="18">
        <f>SUM(H12,L12,P12,T12)</f>
        <v>1797.5</v>
      </c>
      <c r="E12" s="17">
        <v>152</v>
      </c>
      <c r="F12" s="17">
        <v>281.5</v>
      </c>
      <c r="G12" s="17">
        <v>0</v>
      </c>
      <c r="H12" s="24">
        <f>SUM(E12:G12)</f>
        <v>433.5</v>
      </c>
      <c r="I12" s="17">
        <v>141</v>
      </c>
      <c r="J12" s="17">
        <v>131</v>
      </c>
      <c r="K12" s="17">
        <v>259.7</v>
      </c>
      <c r="L12" s="24">
        <f>SUM(I12:K12)</f>
        <v>531.7</v>
      </c>
      <c r="M12" s="17">
        <v>97</v>
      </c>
      <c r="N12" s="17">
        <v>97</v>
      </c>
      <c r="O12" s="17">
        <v>97</v>
      </c>
      <c r="P12" s="24">
        <f>SUM(M12:O12)</f>
        <v>291</v>
      </c>
      <c r="Q12" s="17">
        <v>97</v>
      </c>
      <c r="R12" s="17">
        <v>347.3</v>
      </c>
      <c r="S12" s="17">
        <v>97</v>
      </c>
      <c r="T12" s="27">
        <f>SUM(Q12:S12)</f>
        <v>541.3</v>
      </c>
    </row>
    <row r="13" spans="1:20" s="26" customFormat="1" ht="24">
      <c r="A13" s="15" t="s">
        <v>34</v>
      </c>
      <c r="B13" s="16" t="s">
        <v>35</v>
      </c>
      <c r="C13" s="17">
        <v>2211</v>
      </c>
      <c r="D13" s="17">
        <f>SUM(H13,L13,P13,T13)</f>
        <v>4197.1</v>
      </c>
      <c r="E13" s="17">
        <v>184.3</v>
      </c>
      <c r="F13" s="17">
        <v>184.2</v>
      </c>
      <c r="G13" s="17">
        <v>184.2</v>
      </c>
      <c r="H13" s="24">
        <f>SUM(E13:G13)</f>
        <v>552.7</v>
      </c>
      <c r="I13" s="17">
        <v>368.6</v>
      </c>
      <c r="J13" s="17">
        <v>409.6</v>
      </c>
      <c r="K13" s="17">
        <v>409.6</v>
      </c>
      <c r="L13" s="24">
        <f>SUM(I13:K13)</f>
        <v>1187.8000000000002</v>
      </c>
      <c r="M13" s="17">
        <v>409.5</v>
      </c>
      <c r="N13" s="17">
        <v>409</v>
      </c>
      <c r="O13" s="17">
        <v>409.6</v>
      </c>
      <c r="P13" s="24">
        <f>SUM(M13:O13)</f>
        <v>1228.1</v>
      </c>
      <c r="Q13" s="17">
        <v>409</v>
      </c>
      <c r="R13" s="17">
        <v>410</v>
      </c>
      <c r="S13" s="17">
        <v>409.5</v>
      </c>
      <c r="T13" s="27">
        <f>SUM(Q13:S13)</f>
        <v>1228.5</v>
      </c>
    </row>
    <row r="14" spans="1:20" s="26" customFormat="1" ht="24">
      <c r="A14" s="15" t="s">
        <v>36</v>
      </c>
      <c r="B14" s="16" t="s">
        <v>37</v>
      </c>
      <c r="C14" s="17">
        <f aca="true" t="shared" si="0" ref="C14:T14">SUM(C10:C13)</f>
        <v>25960</v>
      </c>
      <c r="D14" s="17">
        <f t="shared" si="0"/>
        <v>27196.4</v>
      </c>
      <c r="E14" s="17">
        <f t="shared" si="0"/>
        <v>1936.8</v>
      </c>
      <c r="F14" s="17">
        <f t="shared" si="0"/>
        <v>2270.1</v>
      </c>
      <c r="G14" s="17">
        <f t="shared" si="0"/>
        <v>2350.1</v>
      </c>
      <c r="H14" s="28">
        <f t="shared" si="0"/>
        <v>6557</v>
      </c>
      <c r="I14" s="29">
        <f t="shared" si="0"/>
        <v>2478</v>
      </c>
      <c r="J14" s="29">
        <f>SUM(J10:J13)</f>
        <v>2457.1</v>
      </c>
      <c r="K14" s="29">
        <f t="shared" si="0"/>
        <v>1984.4</v>
      </c>
      <c r="L14" s="28">
        <f t="shared" si="0"/>
        <v>6919.5</v>
      </c>
      <c r="M14" s="29">
        <f t="shared" si="0"/>
        <v>2459.5</v>
      </c>
      <c r="N14" s="29">
        <f t="shared" si="0"/>
        <v>2225.4</v>
      </c>
      <c r="O14" s="29">
        <f t="shared" si="0"/>
        <v>2109.6</v>
      </c>
      <c r="P14" s="28">
        <f t="shared" si="0"/>
        <v>6794.5</v>
      </c>
      <c r="Q14" s="29">
        <f t="shared" si="0"/>
        <v>2169.8</v>
      </c>
      <c r="R14" s="29">
        <f t="shared" si="0"/>
        <v>2288.3</v>
      </c>
      <c r="S14" s="29">
        <f t="shared" si="0"/>
        <v>2467.3</v>
      </c>
      <c r="T14" s="28">
        <f t="shared" si="0"/>
        <v>6925.400000000001</v>
      </c>
    </row>
    <row r="15" spans="1:20" s="12" customFormat="1" ht="12">
      <c r="A15" s="8" t="s">
        <v>38</v>
      </c>
      <c r="B15" s="9" t="s">
        <v>39</v>
      </c>
      <c r="C15" s="10">
        <v>25960</v>
      </c>
      <c r="D15" s="10">
        <v>27007</v>
      </c>
      <c r="E15" s="10">
        <v>1899.4</v>
      </c>
      <c r="F15" s="10">
        <v>2116.4</v>
      </c>
      <c r="G15" s="10">
        <v>2621.9</v>
      </c>
      <c r="H15" s="28">
        <f>SUM(E15:G15)</f>
        <v>6637.700000000001</v>
      </c>
      <c r="I15" s="13">
        <v>2522.1</v>
      </c>
      <c r="J15" s="13">
        <v>2621</v>
      </c>
      <c r="K15" s="13">
        <v>2014.5</v>
      </c>
      <c r="L15" s="30">
        <f>SUM(I15:K15)</f>
        <v>7157.6</v>
      </c>
      <c r="M15" s="13">
        <v>2460</v>
      </c>
      <c r="N15" s="13">
        <v>2200</v>
      </c>
      <c r="O15" s="13">
        <v>2015</v>
      </c>
      <c r="P15" s="30">
        <f>SUM(M15:O15)</f>
        <v>6675</v>
      </c>
      <c r="Q15" s="10">
        <v>2210</v>
      </c>
      <c r="R15" s="10">
        <v>2275</v>
      </c>
      <c r="S15" s="10">
        <v>2521.8</v>
      </c>
      <c r="T15" s="11">
        <f>SUM(Q15:S15)</f>
        <v>7006.8</v>
      </c>
    </row>
    <row r="16" spans="1:20" s="26" customFormat="1" ht="36">
      <c r="A16" s="15" t="s">
        <v>40</v>
      </c>
      <c r="B16" s="16" t="s">
        <v>41</v>
      </c>
      <c r="C16" s="17">
        <v>4230</v>
      </c>
      <c r="D16" s="17">
        <f>SUM(J16:K16,M16:O16,Q16:S16)</f>
        <v>121.5</v>
      </c>
      <c r="E16" s="15"/>
      <c r="F16" s="15"/>
      <c r="G16" s="15"/>
      <c r="H16" s="15"/>
      <c r="I16" s="31">
        <v>92.5</v>
      </c>
      <c r="J16" s="17">
        <v>0</v>
      </c>
      <c r="K16" s="17">
        <v>121.5</v>
      </c>
      <c r="L16" s="27">
        <f>SUM(I16:K16)</f>
        <v>214</v>
      </c>
      <c r="M16" s="31"/>
      <c r="N16" s="23">
        <v>0</v>
      </c>
      <c r="O16" s="23">
        <v>0</v>
      </c>
      <c r="P16" s="31"/>
      <c r="Q16" s="21"/>
      <c r="R16" s="21"/>
      <c r="S16" s="21"/>
      <c r="T16" s="21"/>
    </row>
    <row r="17" spans="1:20" s="26" customFormat="1" ht="24">
      <c r="A17" s="15" t="s">
        <v>42</v>
      </c>
      <c r="B17" s="16" t="s">
        <v>43</v>
      </c>
      <c r="C17" s="17">
        <f>SUM(C15:C16)</f>
        <v>30190</v>
      </c>
      <c r="D17" s="17">
        <f>SUM(D15:D16)</f>
        <v>27128.5</v>
      </c>
      <c r="E17" s="17">
        <f aca="true" t="shared" si="1" ref="E17:T17">SUM(E15:E16)</f>
        <v>1899.4</v>
      </c>
      <c r="F17" s="17">
        <f t="shared" si="1"/>
        <v>2116.4</v>
      </c>
      <c r="G17" s="17">
        <f t="shared" si="1"/>
        <v>2621.9</v>
      </c>
      <c r="H17" s="32">
        <f t="shared" si="1"/>
        <v>6637.700000000001</v>
      </c>
      <c r="I17" s="17">
        <f>SUM(I15:I16)</f>
        <v>2614.6</v>
      </c>
      <c r="J17" s="17">
        <f t="shared" si="1"/>
        <v>2621</v>
      </c>
      <c r="K17" s="17">
        <f>SUM(K15:K16)</f>
        <v>2136</v>
      </c>
      <c r="L17" s="32">
        <f t="shared" si="1"/>
        <v>7371.6</v>
      </c>
      <c r="M17" s="17">
        <f t="shared" si="1"/>
        <v>2460</v>
      </c>
      <c r="N17" s="17">
        <f t="shared" si="1"/>
        <v>2200</v>
      </c>
      <c r="O17" s="17">
        <f t="shared" si="1"/>
        <v>2015</v>
      </c>
      <c r="P17" s="32">
        <f t="shared" si="1"/>
        <v>6675</v>
      </c>
      <c r="Q17" s="17">
        <f t="shared" si="1"/>
        <v>2210</v>
      </c>
      <c r="R17" s="17">
        <f t="shared" si="1"/>
        <v>2275</v>
      </c>
      <c r="S17" s="17">
        <f t="shared" si="1"/>
        <v>2521.8</v>
      </c>
      <c r="T17" s="32">
        <f t="shared" si="1"/>
        <v>7006.8</v>
      </c>
    </row>
    <row r="18" spans="1:20" s="26" customFormat="1" ht="24">
      <c r="A18" s="15" t="s">
        <v>44</v>
      </c>
      <c r="B18" s="16" t="s">
        <v>45</v>
      </c>
      <c r="C18" s="17">
        <f>C14-C17</f>
        <v>-4230</v>
      </c>
      <c r="D18" s="17">
        <f>D14-D17</f>
        <v>67.90000000000146</v>
      </c>
      <c r="E18" s="17">
        <f aca="true" t="shared" si="2" ref="E18:T18">E14-E17</f>
        <v>37.399999999999864</v>
      </c>
      <c r="F18" s="17">
        <f t="shared" si="2"/>
        <v>153.69999999999982</v>
      </c>
      <c r="G18" s="17">
        <f t="shared" si="2"/>
        <v>-271.8000000000002</v>
      </c>
      <c r="H18" s="32">
        <f t="shared" si="2"/>
        <v>-80.70000000000073</v>
      </c>
      <c r="I18" s="17">
        <f t="shared" si="2"/>
        <v>-136.5999999999999</v>
      </c>
      <c r="J18" s="17">
        <f t="shared" si="2"/>
        <v>-163.9000000000001</v>
      </c>
      <c r="K18" s="17">
        <f t="shared" si="2"/>
        <v>-151.5999999999999</v>
      </c>
      <c r="L18" s="32">
        <f t="shared" si="2"/>
        <v>-452.10000000000036</v>
      </c>
      <c r="M18" s="17">
        <f t="shared" si="2"/>
        <v>-0.5</v>
      </c>
      <c r="N18" s="17">
        <f t="shared" si="2"/>
        <v>25.40000000000009</v>
      </c>
      <c r="O18" s="17">
        <f t="shared" si="2"/>
        <v>94.59999999999991</v>
      </c>
      <c r="P18" s="32">
        <f t="shared" si="2"/>
        <v>119.5</v>
      </c>
      <c r="Q18" s="17">
        <f t="shared" si="2"/>
        <v>-40.19999999999982</v>
      </c>
      <c r="R18" s="17">
        <f t="shared" si="2"/>
        <v>13.300000000000182</v>
      </c>
      <c r="S18" s="17">
        <f t="shared" si="2"/>
        <v>-54.5</v>
      </c>
      <c r="T18" s="32">
        <f t="shared" si="2"/>
        <v>-81.39999999999964</v>
      </c>
    </row>
    <row r="19" spans="1:20" s="26" customFormat="1" ht="24">
      <c r="A19" s="15" t="s">
        <v>46</v>
      </c>
      <c r="B19" s="16" t="s">
        <v>47</v>
      </c>
      <c r="C19" s="33"/>
      <c r="D19" s="17">
        <f>SUM(D9,D18)</f>
        <v>489.10000000000144</v>
      </c>
      <c r="E19" s="17">
        <f aca="true" t="shared" si="3" ref="E19:T19">SUM(E9,E18)</f>
        <v>458.59999999999985</v>
      </c>
      <c r="F19" s="17">
        <f t="shared" si="3"/>
        <v>612.2999999999998</v>
      </c>
      <c r="G19" s="17">
        <f t="shared" si="3"/>
        <v>340.4999999999998</v>
      </c>
      <c r="H19" s="32">
        <f t="shared" si="3"/>
        <v>340.49999999999926</v>
      </c>
      <c r="I19" s="17">
        <f t="shared" si="3"/>
        <v>203.9000000000001</v>
      </c>
      <c r="J19" s="17">
        <f t="shared" si="3"/>
        <v>39.999999999999915</v>
      </c>
      <c r="K19" s="17">
        <f t="shared" si="3"/>
        <v>14.900000000000091</v>
      </c>
      <c r="L19" s="32">
        <f t="shared" si="3"/>
        <v>337.99999999999966</v>
      </c>
      <c r="M19" s="17">
        <f t="shared" si="3"/>
        <v>14.4</v>
      </c>
      <c r="N19" s="17">
        <f t="shared" si="3"/>
        <v>39.80000000000009</v>
      </c>
      <c r="O19" s="17">
        <f t="shared" si="3"/>
        <v>134.39999999999992</v>
      </c>
      <c r="P19" s="32">
        <f t="shared" si="3"/>
        <v>134.4</v>
      </c>
      <c r="Q19" s="17">
        <f t="shared" si="3"/>
        <v>94.20000000000019</v>
      </c>
      <c r="R19" s="17">
        <f t="shared" si="3"/>
        <v>107.50000000000018</v>
      </c>
      <c r="S19" s="17">
        <f t="shared" si="3"/>
        <v>53</v>
      </c>
      <c r="T19" s="32">
        <f t="shared" si="3"/>
        <v>53.00000000000037</v>
      </c>
    </row>
    <row r="20" spans="1:20" s="26" customFormat="1" ht="48">
      <c r="A20" s="15" t="s">
        <v>48</v>
      </c>
      <c r="B20" s="16" t="s">
        <v>49</v>
      </c>
      <c r="C20" s="15"/>
      <c r="D20" s="15"/>
      <c r="E20" s="15"/>
      <c r="F20" s="15"/>
      <c r="G20" s="15"/>
      <c r="H20" s="15"/>
      <c r="I20" s="21"/>
      <c r="J20" s="21"/>
      <c r="K20" s="21"/>
      <c r="L20" s="21"/>
      <c r="M20" s="15"/>
      <c r="N20" s="15"/>
      <c r="O20" s="15"/>
      <c r="P20" s="15"/>
      <c r="Q20" s="15"/>
      <c r="R20" s="15"/>
      <c r="S20" s="15"/>
      <c r="T20" s="15"/>
    </row>
    <row r="21" spans="1:20" s="26" customFormat="1" ht="48">
      <c r="A21" s="15" t="s">
        <v>50</v>
      </c>
      <c r="B21" s="16" t="s">
        <v>51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="12" customFormat="1" ht="12">
      <c r="B22" s="7"/>
    </row>
    <row r="23" spans="1:5" s="12" customFormat="1" ht="12">
      <c r="A23" s="12" t="s">
        <v>52</v>
      </c>
      <c r="B23" s="7"/>
      <c r="E23" s="12" t="s">
        <v>53</v>
      </c>
    </row>
    <row r="24" s="12" customFormat="1" ht="12">
      <c r="B24" s="7"/>
    </row>
    <row r="25" s="12" customFormat="1" ht="12">
      <c r="B25" s="7"/>
    </row>
    <row r="26" s="12" customFormat="1" ht="12">
      <c r="B26" s="7"/>
    </row>
    <row r="27" s="12" customFormat="1" ht="12">
      <c r="B27" s="7"/>
    </row>
    <row r="28" s="12" customFormat="1" ht="12">
      <c r="B28" s="7"/>
    </row>
    <row r="29" s="12" customFormat="1" ht="12">
      <c r="B29" s="7"/>
    </row>
    <row r="30" s="12" customFormat="1" ht="12">
      <c r="B30" s="7"/>
    </row>
    <row r="31" s="12" customFormat="1" ht="12">
      <c r="B31" s="7"/>
    </row>
    <row r="32" s="12" customFormat="1" ht="12">
      <c r="B32" s="7"/>
    </row>
    <row r="33" s="12" customFormat="1" ht="12">
      <c r="B33" s="7"/>
    </row>
  </sheetData>
  <sheetProtection/>
  <mergeCells count="6">
    <mergeCell ref="A1:T1"/>
    <mergeCell ref="A2:T2"/>
    <mergeCell ref="E6:G6"/>
    <mergeCell ref="I6:K6"/>
    <mergeCell ref="M6:O6"/>
    <mergeCell ref="Q6:S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6.28125" style="0" customWidth="1"/>
    <col min="2" max="2" width="4.57421875" style="34" customWidth="1"/>
    <col min="3" max="3" width="6.57421875" style="0" customWidth="1"/>
    <col min="4" max="4" width="7.28125" style="0" customWidth="1"/>
    <col min="5" max="5" width="7.140625" style="0" customWidth="1"/>
    <col min="6" max="6" width="6.8515625" style="0" customWidth="1"/>
    <col min="7" max="9" width="6.57421875" style="0" customWidth="1"/>
    <col min="10" max="10" width="6.28125" style="0" customWidth="1"/>
    <col min="11" max="11" width="6.57421875" style="0" customWidth="1"/>
    <col min="12" max="12" width="6.28125" style="0" customWidth="1"/>
    <col min="13" max="13" width="6.421875" style="0" customWidth="1"/>
    <col min="14" max="14" width="6.57421875" style="0" customWidth="1"/>
    <col min="15" max="20" width="6.28125" style="0" customWidth="1"/>
  </cols>
  <sheetData>
    <row r="1" spans="1:20" s="1" customFormat="1" ht="14.25">
      <c r="A1" s="36" t="s">
        <v>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s="1" customFormat="1" ht="14.25">
      <c r="A2" s="36" t="s">
        <v>63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" s="2" customFormat="1" ht="15">
      <c r="A3" s="2" t="s">
        <v>0</v>
      </c>
      <c r="B3" s="3"/>
    </row>
    <row r="4" spans="1:2" s="2" customFormat="1" ht="15">
      <c r="A4" s="2" t="s">
        <v>64</v>
      </c>
      <c r="B4" s="3"/>
    </row>
    <row r="5" spans="1:2" s="2" customFormat="1" ht="15">
      <c r="A5" s="2" t="s">
        <v>1</v>
      </c>
      <c r="B5" s="3"/>
    </row>
    <row r="6" spans="1:20" s="5" customFormat="1" ht="66" customHeight="1">
      <c r="A6" s="4" t="s">
        <v>2</v>
      </c>
      <c r="B6" s="4" t="s">
        <v>3</v>
      </c>
      <c r="C6" s="4" t="s">
        <v>4</v>
      </c>
      <c r="D6" s="4" t="s">
        <v>5</v>
      </c>
      <c r="E6" s="37" t="s">
        <v>6</v>
      </c>
      <c r="F6" s="37"/>
      <c r="G6" s="37"/>
      <c r="H6" s="4" t="s">
        <v>7</v>
      </c>
      <c r="I6" s="37" t="s">
        <v>8</v>
      </c>
      <c r="J6" s="37"/>
      <c r="K6" s="37"/>
      <c r="L6" s="4" t="s">
        <v>9</v>
      </c>
      <c r="M6" s="37" t="s">
        <v>10</v>
      </c>
      <c r="N6" s="37"/>
      <c r="O6" s="37"/>
      <c r="P6" s="4" t="s">
        <v>11</v>
      </c>
      <c r="Q6" s="37" t="s">
        <v>12</v>
      </c>
      <c r="R6" s="37"/>
      <c r="S6" s="37"/>
      <c r="T6" s="4" t="s">
        <v>13</v>
      </c>
    </row>
    <row r="7" spans="1:20" s="7" customFormat="1" ht="12">
      <c r="A7" s="6"/>
      <c r="B7" s="6"/>
      <c r="C7" s="6"/>
      <c r="D7" s="6"/>
      <c r="E7" s="6" t="s">
        <v>14</v>
      </c>
      <c r="F7" s="6" t="s">
        <v>15</v>
      </c>
      <c r="G7" s="6" t="s">
        <v>16</v>
      </c>
      <c r="H7" s="6"/>
      <c r="I7" s="6" t="s">
        <v>17</v>
      </c>
      <c r="J7" s="6" t="s">
        <v>18</v>
      </c>
      <c r="K7" s="6" t="s">
        <v>19</v>
      </c>
      <c r="L7" s="6"/>
      <c r="M7" s="6" t="s">
        <v>20</v>
      </c>
      <c r="N7" s="6" t="s">
        <v>21</v>
      </c>
      <c r="O7" s="6" t="s">
        <v>22</v>
      </c>
      <c r="P7" s="6"/>
      <c r="Q7" s="6" t="s">
        <v>23</v>
      </c>
      <c r="R7" s="6" t="s">
        <v>24</v>
      </c>
      <c r="S7" s="6" t="s">
        <v>25</v>
      </c>
      <c r="T7" s="6"/>
    </row>
    <row r="8" spans="1:20" s="7" customFormat="1" ht="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</row>
    <row r="9" spans="1:20" s="12" customFormat="1" ht="12">
      <c r="A9" s="8" t="s">
        <v>26</v>
      </c>
      <c r="B9" s="9" t="s">
        <v>27</v>
      </c>
      <c r="C9" s="8"/>
      <c r="D9" s="10">
        <v>421.2</v>
      </c>
      <c r="E9" s="10">
        <v>421.2</v>
      </c>
      <c r="F9" s="10">
        <v>458.6</v>
      </c>
      <c r="G9" s="10">
        <v>612.3</v>
      </c>
      <c r="H9" s="11">
        <v>421.2</v>
      </c>
      <c r="I9" s="10">
        <v>340.5</v>
      </c>
      <c r="J9" s="10">
        <v>203.9</v>
      </c>
      <c r="K9" s="10">
        <v>508.9</v>
      </c>
      <c r="L9" s="11">
        <v>790.1</v>
      </c>
      <c r="M9" s="10">
        <v>14.9</v>
      </c>
      <c r="N9" s="10">
        <v>14.4</v>
      </c>
      <c r="O9" s="10">
        <v>39.8</v>
      </c>
      <c r="P9" s="11">
        <v>14.9</v>
      </c>
      <c r="Q9" s="10">
        <v>134.4</v>
      </c>
      <c r="R9" s="10">
        <v>94.2</v>
      </c>
      <c r="S9" s="10">
        <v>107.5</v>
      </c>
      <c r="T9" s="11">
        <v>134.4</v>
      </c>
    </row>
    <row r="10" spans="1:20" s="12" customFormat="1" ht="12">
      <c r="A10" s="8" t="s">
        <v>28</v>
      </c>
      <c r="B10" s="9" t="s">
        <v>29</v>
      </c>
      <c r="C10" s="10">
        <v>21926</v>
      </c>
      <c r="D10" s="13">
        <f>SUM(H10,L10,P10,T10)</f>
        <v>21212.8</v>
      </c>
      <c r="E10" s="10">
        <v>1600.5</v>
      </c>
      <c r="F10" s="10">
        <v>1804.4</v>
      </c>
      <c r="G10" s="10">
        <v>2165.9</v>
      </c>
      <c r="H10" s="14">
        <f>SUM(E10:G10)</f>
        <v>5570.8</v>
      </c>
      <c r="I10" s="10">
        <v>1968.4</v>
      </c>
      <c r="J10" s="10">
        <v>1927.5</v>
      </c>
      <c r="K10" s="10">
        <v>1315.1</v>
      </c>
      <c r="L10" s="11">
        <f>SUM(I10:K10)</f>
        <v>5211</v>
      </c>
      <c r="M10" s="10">
        <v>1953</v>
      </c>
      <c r="N10" s="10">
        <v>1719.4</v>
      </c>
      <c r="O10" s="10">
        <v>1603</v>
      </c>
      <c r="P10" s="11">
        <f>SUM(M10:O10)</f>
        <v>5275.4</v>
      </c>
      <c r="Q10" s="10">
        <v>1663.8</v>
      </c>
      <c r="R10" s="10">
        <v>1531</v>
      </c>
      <c r="S10" s="10">
        <v>1960.8</v>
      </c>
      <c r="T10" s="11">
        <f>SUM(Q10:S10)</f>
        <v>5155.6</v>
      </c>
    </row>
    <row r="11" spans="1:20" s="26" customFormat="1" ht="40.5" customHeight="1">
      <c r="A11" s="15" t="s">
        <v>30</v>
      </c>
      <c r="B11" s="16" t="s">
        <v>31</v>
      </c>
      <c r="C11" s="17">
        <v>0</v>
      </c>
      <c r="D11" s="18">
        <f>SUM(H11,L11,P11,T11)</f>
        <v>0</v>
      </c>
      <c r="E11" s="15"/>
      <c r="F11" s="15"/>
      <c r="G11" s="19"/>
      <c r="H11" s="20"/>
      <c r="I11" s="21"/>
      <c r="J11" s="21"/>
      <c r="K11" s="21"/>
      <c r="L11" s="22"/>
      <c r="M11" s="17"/>
      <c r="N11" s="23"/>
      <c r="O11" s="17"/>
      <c r="P11" s="24">
        <f>SUM(M11,O11)</f>
        <v>0</v>
      </c>
      <c r="Q11" s="21"/>
      <c r="R11" s="21"/>
      <c r="S11" s="21"/>
      <c r="T11" s="25"/>
    </row>
    <row r="12" spans="1:20" s="26" customFormat="1" ht="24">
      <c r="A12" s="15" t="s">
        <v>32</v>
      </c>
      <c r="B12" s="16" t="s">
        <v>33</v>
      </c>
      <c r="C12" s="17">
        <v>1823</v>
      </c>
      <c r="D12" s="18">
        <f>SUM(H12,L12,P12,T12)</f>
        <v>1829.3</v>
      </c>
      <c r="E12" s="17">
        <v>152</v>
      </c>
      <c r="F12" s="17">
        <v>281.5</v>
      </c>
      <c r="G12" s="17">
        <v>0</v>
      </c>
      <c r="H12" s="24">
        <f>SUM(E12:G12)</f>
        <v>433.5</v>
      </c>
      <c r="I12" s="17">
        <v>141</v>
      </c>
      <c r="J12" s="17">
        <v>281.5</v>
      </c>
      <c r="K12" s="17">
        <v>141</v>
      </c>
      <c r="L12" s="24">
        <f>SUM(I12:K12)</f>
        <v>563.5</v>
      </c>
      <c r="M12" s="17">
        <v>97</v>
      </c>
      <c r="N12" s="17">
        <v>97</v>
      </c>
      <c r="O12" s="17">
        <v>97</v>
      </c>
      <c r="P12" s="24">
        <f>SUM(M12:O12)</f>
        <v>291</v>
      </c>
      <c r="Q12" s="17">
        <v>97</v>
      </c>
      <c r="R12" s="17">
        <v>347.3</v>
      </c>
      <c r="S12" s="17">
        <v>97</v>
      </c>
      <c r="T12" s="27">
        <f>SUM(Q12:S12)</f>
        <v>541.3</v>
      </c>
    </row>
    <row r="13" spans="1:20" s="26" customFormat="1" ht="24">
      <c r="A13" s="15" t="s">
        <v>34</v>
      </c>
      <c r="B13" s="16" t="s">
        <v>35</v>
      </c>
      <c r="C13" s="17">
        <v>2211</v>
      </c>
      <c r="D13" s="17">
        <f>SUM(H13,L13,P13,T13)</f>
        <v>3562.1</v>
      </c>
      <c r="E13" s="17">
        <v>184.3</v>
      </c>
      <c r="F13" s="17">
        <v>184.2</v>
      </c>
      <c r="G13" s="17">
        <v>184.2</v>
      </c>
      <c r="H13" s="24">
        <f>SUM(E13:G13)</f>
        <v>552.7</v>
      </c>
      <c r="I13" s="17">
        <v>368.6</v>
      </c>
      <c r="J13" s="17">
        <v>0</v>
      </c>
      <c r="K13" s="17">
        <v>184.2</v>
      </c>
      <c r="L13" s="24">
        <f>SUM(I13:K13)</f>
        <v>552.8</v>
      </c>
      <c r="M13" s="17">
        <v>409.5</v>
      </c>
      <c r="N13" s="17">
        <v>409</v>
      </c>
      <c r="O13" s="17">
        <v>409.6</v>
      </c>
      <c r="P13" s="24">
        <f>SUM(M13:O13)</f>
        <v>1228.1</v>
      </c>
      <c r="Q13" s="17">
        <v>409</v>
      </c>
      <c r="R13" s="17">
        <v>410</v>
      </c>
      <c r="S13" s="17">
        <v>409.5</v>
      </c>
      <c r="T13" s="27">
        <f>SUM(Q13:S13)</f>
        <v>1228.5</v>
      </c>
    </row>
    <row r="14" spans="1:20" s="26" customFormat="1" ht="24">
      <c r="A14" s="15" t="s">
        <v>36</v>
      </c>
      <c r="B14" s="16" t="s">
        <v>37</v>
      </c>
      <c r="C14" s="17">
        <f aca="true" t="shared" si="0" ref="C14:T14">SUM(C10:C13)</f>
        <v>25960</v>
      </c>
      <c r="D14" s="17">
        <f t="shared" si="0"/>
        <v>26604.199999999997</v>
      </c>
      <c r="E14" s="17">
        <f t="shared" si="0"/>
        <v>1936.8</v>
      </c>
      <c r="F14" s="17">
        <f t="shared" si="0"/>
        <v>2270.1</v>
      </c>
      <c r="G14" s="17">
        <f t="shared" si="0"/>
        <v>2350.1</v>
      </c>
      <c r="H14" s="28">
        <f t="shared" si="0"/>
        <v>6557</v>
      </c>
      <c r="I14" s="29">
        <f t="shared" si="0"/>
        <v>2478</v>
      </c>
      <c r="J14" s="29">
        <f>SUM(J10:J13)</f>
        <v>2209</v>
      </c>
      <c r="K14" s="29">
        <f t="shared" si="0"/>
        <v>1640.3</v>
      </c>
      <c r="L14" s="28">
        <f t="shared" si="0"/>
        <v>6327.3</v>
      </c>
      <c r="M14" s="29">
        <f t="shared" si="0"/>
        <v>2459.5</v>
      </c>
      <c r="N14" s="29">
        <f t="shared" si="0"/>
        <v>2225.4</v>
      </c>
      <c r="O14" s="29">
        <f t="shared" si="0"/>
        <v>2109.6</v>
      </c>
      <c r="P14" s="28">
        <f t="shared" si="0"/>
        <v>6794.5</v>
      </c>
      <c r="Q14" s="29">
        <f t="shared" si="0"/>
        <v>2169.8</v>
      </c>
      <c r="R14" s="29">
        <f t="shared" si="0"/>
        <v>2288.3</v>
      </c>
      <c r="S14" s="29">
        <f t="shared" si="0"/>
        <v>2467.3</v>
      </c>
      <c r="T14" s="28">
        <f t="shared" si="0"/>
        <v>6925.400000000001</v>
      </c>
    </row>
    <row r="15" spans="1:20" s="12" customFormat="1" ht="12">
      <c r="A15" s="8" t="s">
        <v>38</v>
      </c>
      <c r="B15" s="9" t="s">
        <v>39</v>
      </c>
      <c r="C15" s="10">
        <v>25960</v>
      </c>
      <c r="D15" s="10">
        <v>27007</v>
      </c>
      <c r="E15" s="10">
        <v>1899.4</v>
      </c>
      <c r="F15" s="10">
        <v>2116.4</v>
      </c>
      <c r="G15" s="10">
        <v>2621.9</v>
      </c>
      <c r="H15" s="28">
        <f>SUM(E15:G15)</f>
        <v>6637.700000000001</v>
      </c>
      <c r="I15" s="13">
        <v>2522.1</v>
      </c>
      <c r="J15" s="13">
        <v>1904</v>
      </c>
      <c r="K15" s="13">
        <v>2014.5</v>
      </c>
      <c r="L15" s="30">
        <f>SUM(I15:K15)</f>
        <v>6440.6</v>
      </c>
      <c r="M15" s="13">
        <v>2460</v>
      </c>
      <c r="N15" s="13">
        <v>2200</v>
      </c>
      <c r="O15" s="13">
        <v>2015</v>
      </c>
      <c r="P15" s="30">
        <f>SUM(M15:O15)</f>
        <v>6675</v>
      </c>
      <c r="Q15" s="10">
        <v>2210</v>
      </c>
      <c r="R15" s="10">
        <v>2275</v>
      </c>
      <c r="S15" s="10">
        <v>2521.8</v>
      </c>
      <c r="T15" s="11">
        <f>SUM(Q15:S15)</f>
        <v>7006.8</v>
      </c>
    </row>
    <row r="16" spans="1:20" s="26" customFormat="1" ht="36">
      <c r="A16" s="15" t="s">
        <v>40</v>
      </c>
      <c r="B16" s="16" t="s">
        <v>41</v>
      </c>
      <c r="C16" s="17">
        <v>4230</v>
      </c>
      <c r="D16" s="17">
        <f>SUM(J16:K16,M16:O16,Q16:S16)</f>
        <v>121.5</v>
      </c>
      <c r="E16" s="15"/>
      <c r="F16" s="15"/>
      <c r="G16" s="15"/>
      <c r="H16" s="15"/>
      <c r="I16" s="31">
        <v>92.5</v>
      </c>
      <c r="J16" s="17">
        <v>0</v>
      </c>
      <c r="K16" s="17">
        <v>121.5</v>
      </c>
      <c r="L16" s="27">
        <f>SUM(I16:K16)</f>
        <v>214</v>
      </c>
      <c r="M16" s="31"/>
      <c r="N16" s="23">
        <v>0</v>
      </c>
      <c r="O16" s="23">
        <v>0</v>
      </c>
      <c r="P16" s="31"/>
      <c r="Q16" s="21"/>
      <c r="R16" s="21"/>
      <c r="S16" s="21"/>
      <c r="T16" s="21"/>
    </row>
    <row r="17" spans="1:20" s="26" customFormat="1" ht="24">
      <c r="A17" s="15" t="s">
        <v>42</v>
      </c>
      <c r="B17" s="16" t="s">
        <v>43</v>
      </c>
      <c r="C17" s="17">
        <f>SUM(C15:C16)</f>
        <v>30190</v>
      </c>
      <c r="D17" s="17">
        <f>SUM(D15:D16)</f>
        <v>27128.5</v>
      </c>
      <c r="E17" s="17">
        <f aca="true" t="shared" si="1" ref="E17:T17">SUM(E15:E16)</f>
        <v>1899.4</v>
      </c>
      <c r="F17" s="17">
        <f t="shared" si="1"/>
        <v>2116.4</v>
      </c>
      <c r="G17" s="17">
        <f t="shared" si="1"/>
        <v>2621.9</v>
      </c>
      <c r="H17" s="32">
        <f t="shared" si="1"/>
        <v>6637.700000000001</v>
      </c>
      <c r="I17" s="17">
        <f>SUM(I15:I16)</f>
        <v>2614.6</v>
      </c>
      <c r="J17" s="17">
        <f t="shared" si="1"/>
        <v>1904</v>
      </c>
      <c r="K17" s="17">
        <f>SUM(K15:K16)</f>
        <v>2136</v>
      </c>
      <c r="L17" s="32">
        <f t="shared" si="1"/>
        <v>6654.6</v>
      </c>
      <c r="M17" s="17">
        <f t="shared" si="1"/>
        <v>2460</v>
      </c>
      <c r="N17" s="17">
        <f t="shared" si="1"/>
        <v>2200</v>
      </c>
      <c r="O17" s="17">
        <f t="shared" si="1"/>
        <v>2015</v>
      </c>
      <c r="P17" s="32">
        <f t="shared" si="1"/>
        <v>6675</v>
      </c>
      <c r="Q17" s="17">
        <f t="shared" si="1"/>
        <v>2210</v>
      </c>
      <c r="R17" s="17">
        <f t="shared" si="1"/>
        <v>2275</v>
      </c>
      <c r="S17" s="17">
        <f t="shared" si="1"/>
        <v>2521.8</v>
      </c>
      <c r="T17" s="32">
        <f t="shared" si="1"/>
        <v>7006.8</v>
      </c>
    </row>
    <row r="18" spans="1:20" s="26" customFormat="1" ht="24">
      <c r="A18" s="15" t="s">
        <v>44</v>
      </c>
      <c r="B18" s="16" t="s">
        <v>45</v>
      </c>
      <c r="C18" s="17">
        <f>C14-C17</f>
        <v>-4230</v>
      </c>
      <c r="D18" s="17">
        <f>D14-D17</f>
        <v>-524.3000000000029</v>
      </c>
      <c r="E18" s="17">
        <f aca="true" t="shared" si="2" ref="E18:T18">E14-E17</f>
        <v>37.399999999999864</v>
      </c>
      <c r="F18" s="17">
        <f t="shared" si="2"/>
        <v>153.69999999999982</v>
      </c>
      <c r="G18" s="17">
        <f t="shared" si="2"/>
        <v>-271.8000000000002</v>
      </c>
      <c r="H18" s="32">
        <f t="shared" si="2"/>
        <v>-80.70000000000073</v>
      </c>
      <c r="I18" s="17">
        <f t="shared" si="2"/>
        <v>-136.5999999999999</v>
      </c>
      <c r="J18" s="17">
        <f t="shared" si="2"/>
        <v>305</v>
      </c>
      <c r="K18" s="17">
        <f t="shared" si="2"/>
        <v>-495.70000000000005</v>
      </c>
      <c r="L18" s="32">
        <f t="shared" si="2"/>
        <v>-327.3000000000002</v>
      </c>
      <c r="M18" s="17">
        <f t="shared" si="2"/>
        <v>-0.5</v>
      </c>
      <c r="N18" s="17">
        <f t="shared" si="2"/>
        <v>25.40000000000009</v>
      </c>
      <c r="O18" s="17">
        <f t="shared" si="2"/>
        <v>94.59999999999991</v>
      </c>
      <c r="P18" s="32">
        <f t="shared" si="2"/>
        <v>119.5</v>
      </c>
      <c r="Q18" s="17">
        <f t="shared" si="2"/>
        <v>-40.19999999999982</v>
      </c>
      <c r="R18" s="17">
        <f t="shared" si="2"/>
        <v>13.300000000000182</v>
      </c>
      <c r="S18" s="17">
        <f t="shared" si="2"/>
        <v>-54.5</v>
      </c>
      <c r="T18" s="32">
        <f t="shared" si="2"/>
        <v>-81.39999999999964</v>
      </c>
    </row>
    <row r="19" spans="1:20" s="26" customFormat="1" ht="24">
      <c r="A19" s="15" t="s">
        <v>46</v>
      </c>
      <c r="B19" s="16" t="s">
        <v>47</v>
      </c>
      <c r="C19" s="33"/>
      <c r="D19" s="17">
        <f>SUM(D9,D18)</f>
        <v>-103.10000000000292</v>
      </c>
      <c r="E19" s="17">
        <f aca="true" t="shared" si="3" ref="E19:T19">SUM(E9,E18)</f>
        <v>458.59999999999985</v>
      </c>
      <c r="F19" s="17">
        <f t="shared" si="3"/>
        <v>612.2999999999998</v>
      </c>
      <c r="G19" s="17">
        <f t="shared" si="3"/>
        <v>340.4999999999998</v>
      </c>
      <c r="H19" s="32">
        <f t="shared" si="3"/>
        <v>340.49999999999926</v>
      </c>
      <c r="I19" s="17">
        <f t="shared" si="3"/>
        <v>203.9000000000001</v>
      </c>
      <c r="J19" s="17">
        <f t="shared" si="3"/>
        <v>508.9</v>
      </c>
      <c r="K19" s="17">
        <f t="shared" si="3"/>
        <v>13.199999999999932</v>
      </c>
      <c r="L19" s="32">
        <f t="shared" si="3"/>
        <v>462.79999999999984</v>
      </c>
      <c r="M19" s="17">
        <f t="shared" si="3"/>
        <v>14.4</v>
      </c>
      <c r="N19" s="17">
        <f t="shared" si="3"/>
        <v>39.80000000000009</v>
      </c>
      <c r="O19" s="17">
        <f t="shared" si="3"/>
        <v>134.39999999999992</v>
      </c>
      <c r="P19" s="32">
        <f t="shared" si="3"/>
        <v>134.4</v>
      </c>
      <c r="Q19" s="17">
        <f t="shared" si="3"/>
        <v>94.20000000000019</v>
      </c>
      <c r="R19" s="17">
        <f t="shared" si="3"/>
        <v>107.50000000000018</v>
      </c>
      <c r="S19" s="17">
        <f t="shared" si="3"/>
        <v>53</v>
      </c>
      <c r="T19" s="32">
        <f t="shared" si="3"/>
        <v>53.00000000000037</v>
      </c>
    </row>
    <row r="20" spans="1:20" s="26" customFormat="1" ht="48">
      <c r="A20" s="15" t="s">
        <v>48</v>
      </c>
      <c r="B20" s="16" t="s">
        <v>49</v>
      </c>
      <c r="C20" s="15"/>
      <c r="D20" s="15"/>
      <c r="E20" s="15"/>
      <c r="F20" s="15"/>
      <c r="G20" s="15"/>
      <c r="H20" s="15"/>
      <c r="I20" s="21"/>
      <c r="J20" s="21"/>
      <c r="K20" s="21"/>
      <c r="L20" s="21"/>
      <c r="M20" s="15"/>
      <c r="N20" s="15"/>
      <c r="O20" s="15"/>
      <c r="P20" s="15"/>
      <c r="Q20" s="15"/>
      <c r="R20" s="15"/>
      <c r="S20" s="15"/>
      <c r="T20" s="15"/>
    </row>
    <row r="21" spans="1:20" s="26" customFormat="1" ht="48">
      <c r="A21" s="15" t="s">
        <v>50</v>
      </c>
      <c r="B21" s="16" t="s">
        <v>51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="12" customFormat="1" ht="12">
      <c r="B22" s="7"/>
    </row>
    <row r="23" spans="1:5" s="12" customFormat="1" ht="12">
      <c r="A23" s="12" t="s">
        <v>52</v>
      </c>
      <c r="B23" s="7"/>
      <c r="E23" s="12" t="s">
        <v>53</v>
      </c>
    </row>
    <row r="24" s="12" customFormat="1" ht="12">
      <c r="B24" s="7"/>
    </row>
    <row r="25" s="12" customFormat="1" ht="12">
      <c r="B25" s="7"/>
    </row>
    <row r="26" s="12" customFormat="1" ht="12">
      <c r="B26" s="7"/>
    </row>
    <row r="27" s="12" customFormat="1" ht="12">
      <c r="B27" s="7"/>
    </row>
    <row r="28" s="12" customFormat="1" ht="12">
      <c r="B28" s="7"/>
    </row>
    <row r="29" s="12" customFormat="1" ht="12">
      <c r="B29" s="7"/>
    </row>
    <row r="30" s="12" customFormat="1" ht="12">
      <c r="B30" s="7"/>
    </row>
    <row r="31" s="12" customFormat="1" ht="12">
      <c r="B31" s="7"/>
    </row>
    <row r="32" s="12" customFormat="1" ht="12">
      <c r="B32" s="7"/>
    </row>
    <row r="33" s="12" customFormat="1" ht="12">
      <c r="B33" s="7"/>
    </row>
  </sheetData>
  <sheetProtection/>
  <mergeCells count="6">
    <mergeCell ref="A1:T1"/>
    <mergeCell ref="A2:T2"/>
    <mergeCell ref="E6:G6"/>
    <mergeCell ref="I6:K6"/>
    <mergeCell ref="M6:O6"/>
    <mergeCell ref="Q6:S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26.28125" style="0" customWidth="1"/>
    <col min="2" max="2" width="4.57421875" style="34" customWidth="1"/>
    <col min="3" max="3" width="6.57421875" style="0" customWidth="1"/>
    <col min="4" max="4" width="7.28125" style="0" customWidth="1"/>
    <col min="5" max="5" width="7.140625" style="0" customWidth="1"/>
    <col min="6" max="6" width="6.8515625" style="0" customWidth="1"/>
    <col min="7" max="9" width="6.57421875" style="0" customWidth="1"/>
    <col min="10" max="10" width="6.28125" style="0" customWidth="1"/>
    <col min="11" max="11" width="6.57421875" style="0" customWidth="1"/>
    <col min="12" max="12" width="6.28125" style="0" customWidth="1"/>
    <col min="13" max="13" width="6.421875" style="0" customWidth="1"/>
    <col min="14" max="14" width="6.57421875" style="0" customWidth="1"/>
    <col min="15" max="20" width="6.28125" style="0" customWidth="1"/>
  </cols>
  <sheetData>
    <row r="1" spans="1:20" s="1" customFormat="1" ht="14.25">
      <c r="A1" s="36" t="s">
        <v>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s="1" customFormat="1" ht="14.25">
      <c r="A2" s="36" t="s">
        <v>65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" s="2" customFormat="1" ht="15">
      <c r="A3" s="2" t="s">
        <v>0</v>
      </c>
      <c r="B3" s="3"/>
    </row>
    <row r="4" spans="1:2" s="2" customFormat="1" ht="15">
      <c r="A4" s="2" t="s">
        <v>66</v>
      </c>
      <c r="B4" s="3"/>
    </row>
    <row r="5" spans="1:2" s="2" customFormat="1" ht="15">
      <c r="A5" s="2" t="s">
        <v>1</v>
      </c>
      <c r="B5" s="3"/>
    </row>
    <row r="6" spans="1:20" s="5" customFormat="1" ht="66" customHeight="1">
      <c r="A6" s="4" t="s">
        <v>2</v>
      </c>
      <c r="B6" s="4" t="s">
        <v>3</v>
      </c>
      <c r="C6" s="4" t="s">
        <v>4</v>
      </c>
      <c r="D6" s="4" t="s">
        <v>5</v>
      </c>
      <c r="E6" s="37" t="s">
        <v>6</v>
      </c>
      <c r="F6" s="37"/>
      <c r="G6" s="37"/>
      <c r="H6" s="4" t="s">
        <v>7</v>
      </c>
      <c r="I6" s="37" t="s">
        <v>8</v>
      </c>
      <c r="J6" s="37"/>
      <c r="K6" s="37"/>
      <c r="L6" s="4" t="s">
        <v>9</v>
      </c>
      <c r="M6" s="37" t="s">
        <v>10</v>
      </c>
      <c r="N6" s="37"/>
      <c r="O6" s="37"/>
      <c r="P6" s="4" t="s">
        <v>11</v>
      </c>
      <c r="Q6" s="37" t="s">
        <v>12</v>
      </c>
      <c r="R6" s="37"/>
      <c r="S6" s="37"/>
      <c r="T6" s="4" t="s">
        <v>13</v>
      </c>
    </row>
    <row r="7" spans="1:20" s="7" customFormat="1" ht="12">
      <c r="A7" s="6"/>
      <c r="B7" s="6"/>
      <c r="C7" s="6"/>
      <c r="D7" s="6"/>
      <c r="E7" s="6" t="s">
        <v>14</v>
      </c>
      <c r="F7" s="6" t="s">
        <v>15</v>
      </c>
      <c r="G7" s="6" t="s">
        <v>16</v>
      </c>
      <c r="H7" s="6"/>
      <c r="I7" s="6" t="s">
        <v>17</v>
      </c>
      <c r="J7" s="6" t="s">
        <v>18</v>
      </c>
      <c r="K7" s="6" t="s">
        <v>19</v>
      </c>
      <c r="L7" s="6"/>
      <c r="M7" s="6" t="s">
        <v>20</v>
      </c>
      <c r="N7" s="6" t="s">
        <v>21</v>
      </c>
      <c r="O7" s="6" t="s">
        <v>22</v>
      </c>
      <c r="P7" s="6"/>
      <c r="Q7" s="6" t="s">
        <v>23</v>
      </c>
      <c r="R7" s="6" t="s">
        <v>24</v>
      </c>
      <c r="S7" s="6" t="s">
        <v>25</v>
      </c>
      <c r="T7" s="6"/>
    </row>
    <row r="8" spans="1:20" s="7" customFormat="1" ht="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</row>
    <row r="9" spans="1:20" s="12" customFormat="1" ht="12">
      <c r="A9" s="8" t="s">
        <v>26</v>
      </c>
      <c r="B9" s="9" t="s">
        <v>27</v>
      </c>
      <c r="C9" s="8"/>
      <c r="D9" s="10">
        <v>421.2</v>
      </c>
      <c r="E9" s="10">
        <v>421.2</v>
      </c>
      <c r="F9" s="10">
        <v>458.6</v>
      </c>
      <c r="G9" s="10">
        <v>612.3</v>
      </c>
      <c r="H9" s="11">
        <v>421.2</v>
      </c>
      <c r="I9" s="10">
        <v>340.5</v>
      </c>
      <c r="J9" s="10">
        <v>203.9</v>
      </c>
      <c r="K9" s="10">
        <v>508.9</v>
      </c>
      <c r="L9" s="11">
        <v>340.5</v>
      </c>
      <c r="M9" s="10">
        <v>418.9</v>
      </c>
      <c r="N9" s="10">
        <v>14.4</v>
      </c>
      <c r="O9" s="10">
        <v>39.8</v>
      </c>
      <c r="P9" s="11">
        <v>14.9</v>
      </c>
      <c r="Q9" s="10">
        <v>134.4</v>
      </c>
      <c r="R9" s="10">
        <v>94.2</v>
      </c>
      <c r="S9" s="10">
        <v>107.5</v>
      </c>
      <c r="T9" s="11">
        <v>134.4</v>
      </c>
    </row>
    <row r="10" spans="1:20" s="12" customFormat="1" ht="12">
      <c r="A10" s="8" t="s">
        <v>28</v>
      </c>
      <c r="B10" s="9" t="s">
        <v>29</v>
      </c>
      <c r="C10" s="10">
        <v>21926</v>
      </c>
      <c r="D10" s="13">
        <f>SUM(H10,L10,P10,T10)</f>
        <v>21311.8</v>
      </c>
      <c r="E10" s="10">
        <v>1600.5</v>
      </c>
      <c r="F10" s="10">
        <v>1804.4</v>
      </c>
      <c r="G10" s="10">
        <v>2165.9</v>
      </c>
      <c r="H10" s="14">
        <f>SUM(E10:G10)</f>
        <v>5570.8</v>
      </c>
      <c r="I10" s="10">
        <v>1968.4</v>
      </c>
      <c r="J10" s="10">
        <v>1927.5</v>
      </c>
      <c r="K10" s="10">
        <v>1414.1</v>
      </c>
      <c r="L10" s="11">
        <f>SUM(I10:K10)</f>
        <v>5310</v>
      </c>
      <c r="M10" s="10">
        <v>1953</v>
      </c>
      <c r="N10" s="10">
        <v>1719.4</v>
      </c>
      <c r="O10" s="10">
        <v>1603</v>
      </c>
      <c r="P10" s="11">
        <f>SUM(M10:O10)</f>
        <v>5275.4</v>
      </c>
      <c r="Q10" s="10">
        <v>1663.8</v>
      </c>
      <c r="R10" s="10">
        <v>1531</v>
      </c>
      <c r="S10" s="10">
        <v>1960.8</v>
      </c>
      <c r="T10" s="11">
        <f>SUM(Q10:S10)</f>
        <v>5155.6</v>
      </c>
    </row>
    <row r="11" spans="1:20" s="26" customFormat="1" ht="40.5" customHeight="1">
      <c r="A11" s="15" t="s">
        <v>30</v>
      </c>
      <c r="B11" s="16" t="s">
        <v>31</v>
      </c>
      <c r="C11" s="17">
        <v>0</v>
      </c>
      <c r="D11" s="18">
        <f>SUM(H11,L11,P11,T11)</f>
        <v>0</v>
      </c>
      <c r="E11" s="15"/>
      <c r="F11" s="15"/>
      <c r="G11" s="19"/>
      <c r="H11" s="20"/>
      <c r="I11" s="21"/>
      <c r="J11" s="21"/>
      <c r="K11" s="21"/>
      <c r="L11" s="22"/>
      <c r="M11" s="17"/>
      <c r="N11" s="23"/>
      <c r="O11" s="17"/>
      <c r="P11" s="24">
        <f>SUM(M11,O11)</f>
        <v>0</v>
      </c>
      <c r="Q11" s="21"/>
      <c r="R11" s="21"/>
      <c r="S11" s="21"/>
      <c r="T11" s="25"/>
    </row>
    <row r="12" spans="1:20" s="26" customFormat="1" ht="24">
      <c r="A12" s="15" t="s">
        <v>32</v>
      </c>
      <c r="B12" s="16" t="s">
        <v>33</v>
      </c>
      <c r="C12" s="17">
        <v>1823</v>
      </c>
      <c r="D12" s="18">
        <f>SUM(H12,L12,P12,T12)</f>
        <v>1828.3</v>
      </c>
      <c r="E12" s="17">
        <v>152</v>
      </c>
      <c r="F12" s="17">
        <v>281.5</v>
      </c>
      <c r="G12" s="17">
        <v>0</v>
      </c>
      <c r="H12" s="24">
        <f>SUM(E12:G12)</f>
        <v>433.5</v>
      </c>
      <c r="I12" s="17">
        <v>141</v>
      </c>
      <c r="J12" s="17">
        <v>281.5</v>
      </c>
      <c r="K12" s="17">
        <v>140</v>
      </c>
      <c r="L12" s="24">
        <f>SUM(I12:K12)</f>
        <v>562.5</v>
      </c>
      <c r="M12" s="17">
        <v>97</v>
      </c>
      <c r="N12" s="17">
        <v>97</v>
      </c>
      <c r="O12" s="17">
        <v>97</v>
      </c>
      <c r="P12" s="24">
        <f>SUM(M12:O12)</f>
        <v>291</v>
      </c>
      <c r="Q12" s="17">
        <v>97</v>
      </c>
      <c r="R12" s="17">
        <v>347.3</v>
      </c>
      <c r="S12" s="17">
        <v>97</v>
      </c>
      <c r="T12" s="27">
        <f>SUM(Q12:S12)</f>
        <v>541.3</v>
      </c>
    </row>
    <row r="13" spans="1:20" s="26" customFormat="1" ht="24">
      <c r="A13" s="15" t="s">
        <v>34</v>
      </c>
      <c r="B13" s="16" t="s">
        <v>35</v>
      </c>
      <c r="C13" s="17">
        <v>2211</v>
      </c>
      <c r="D13" s="17">
        <f>SUM(H13,L13,P13,T13)</f>
        <v>3746.3</v>
      </c>
      <c r="E13" s="17">
        <v>184.3</v>
      </c>
      <c r="F13" s="17">
        <v>184.2</v>
      </c>
      <c r="G13" s="17">
        <v>184.2</v>
      </c>
      <c r="H13" s="24">
        <f>SUM(E13:G13)</f>
        <v>552.7</v>
      </c>
      <c r="I13" s="17">
        <v>368.6</v>
      </c>
      <c r="J13" s="17">
        <v>0</v>
      </c>
      <c r="K13" s="17">
        <v>368.4</v>
      </c>
      <c r="L13" s="24">
        <f>SUM(I13:K13)</f>
        <v>737</v>
      </c>
      <c r="M13" s="17">
        <v>409.5</v>
      </c>
      <c r="N13" s="17">
        <v>409</v>
      </c>
      <c r="O13" s="17">
        <v>409.6</v>
      </c>
      <c r="P13" s="24">
        <f>SUM(M13:O13)</f>
        <v>1228.1</v>
      </c>
      <c r="Q13" s="17">
        <v>409</v>
      </c>
      <c r="R13" s="17">
        <v>410</v>
      </c>
      <c r="S13" s="17">
        <v>409.5</v>
      </c>
      <c r="T13" s="27">
        <f>SUM(Q13:S13)</f>
        <v>1228.5</v>
      </c>
    </row>
    <row r="14" spans="1:20" s="26" customFormat="1" ht="24">
      <c r="A14" s="15" t="s">
        <v>36</v>
      </c>
      <c r="B14" s="16" t="s">
        <v>37</v>
      </c>
      <c r="C14" s="17">
        <f aca="true" t="shared" si="0" ref="C14:T14">SUM(C10:C13)</f>
        <v>25960</v>
      </c>
      <c r="D14" s="17">
        <f t="shared" si="0"/>
        <v>26886.399999999998</v>
      </c>
      <c r="E14" s="17">
        <f t="shared" si="0"/>
        <v>1936.8</v>
      </c>
      <c r="F14" s="17">
        <f t="shared" si="0"/>
        <v>2270.1</v>
      </c>
      <c r="G14" s="17">
        <f t="shared" si="0"/>
        <v>2350.1</v>
      </c>
      <c r="H14" s="28">
        <f t="shared" si="0"/>
        <v>6557</v>
      </c>
      <c r="I14" s="29">
        <f t="shared" si="0"/>
        <v>2478</v>
      </c>
      <c r="J14" s="29">
        <f>SUM(J10:J13)</f>
        <v>2209</v>
      </c>
      <c r="K14" s="29">
        <f t="shared" si="0"/>
        <v>1922.5</v>
      </c>
      <c r="L14" s="28">
        <f t="shared" si="0"/>
        <v>6609.5</v>
      </c>
      <c r="M14" s="29">
        <f t="shared" si="0"/>
        <v>2459.5</v>
      </c>
      <c r="N14" s="29">
        <f t="shared" si="0"/>
        <v>2225.4</v>
      </c>
      <c r="O14" s="29">
        <f t="shared" si="0"/>
        <v>2109.6</v>
      </c>
      <c r="P14" s="28">
        <f t="shared" si="0"/>
        <v>6794.5</v>
      </c>
      <c r="Q14" s="29">
        <f t="shared" si="0"/>
        <v>2169.8</v>
      </c>
      <c r="R14" s="29">
        <f t="shared" si="0"/>
        <v>2288.3</v>
      </c>
      <c r="S14" s="29">
        <f t="shared" si="0"/>
        <v>2467.3</v>
      </c>
      <c r="T14" s="28">
        <f t="shared" si="0"/>
        <v>6925.400000000001</v>
      </c>
    </row>
    <row r="15" spans="1:20" s="12" customFormat="1" ht="12">
      <c r="A15" s="8" t="s">
        <v>38</v>
      </c>
      <c r="B15" s="9" t="s">
        <v>39</v>
      </c>
      <c r="C15" s="10">
        <v>25960</v>
      </c>
      <c r="D15" s="10">
        <v>27007</v>
      </c>
      <c r="E15" s="10">
        <v>1899.4</v>
      </c>
      <c r="F15" s="10">
        <v>2116.4</v>
      </c>
      <c r="G15" s="10">
        <v>2621.9</v>
      </c>
      <c r="H15" s="28">
        <f>SUM(E15:G15)</f>
        <v>6637.700000000001</v>
      </c>
      <c r="I15" s="13">
        <v>2522.1</v>
      </c>
      <c r="J15" s="13">
        <v>1904</v>
      </c>
      <c r="K15" s="13">
        <v>2012.5</v>
      </c>
      <c r="L15" s="30">
        <f>SUM(I15:K15)</f>
        <v>6438.6</v>
      </c>
      <c r="M15" s="13">
        <v>2460</v>
      </c>
      <c r="N15" s="13">
        <v>2200</v>
      </c>
      <c r="O15" s="13">
        <v>2015</v>
      </c>
      <c r="P15" s="30">
        <f>SUM(M15:O15)</f>
        <v>6675</v>
      </c>
      <c r="Q15" s="10">
        <v>2210</v>
      </c>
      <c r="R15" s="10">
        <v>2275</v>
      </c>
      <c r="S15" s="10">
        <v>2521.8</v>
      </c>
      <c r="T15" s="11">
        <f>SUM(Q15:S15)</f>
        <v>7006.8</v>
      </c>
    </row>
    <row r="16" spans="1:20" s="26" customFormat="1" ht="36">
      <c r="A16" s="15" t="s">
        <v>40</v>
      </c>
      <c r="B16" s="16" t="s">
        <v>41</v>
      </c>
      <c r="C16" s="17">
        <v>4230</v>
      </c>
      <c r="D16" s="17">
        <f>SUM(J16:K16,M16:O16,Q16:S16)</f>
        <v>0</v>
      </c>
      <c r="E16" s="15"/>
      <c r="F16" s="15"/>
      <c r="G16" s="15"/>
      <c r="H16" s="15"/>
      <c r="I16" s="31">
        <v>92.5</v>
      </c>
      <c r="J16" s="17">
        <v>0</v>
      </c>
      <c r="K16" s="17">
        <v>0</v>
      </c>
      <c r="L16" s="27">
        <f>SUM(I16:K16)</f>
        <v>92.5</v>
      </c>
      <c r="M16" s="31"/>
      <c r="N16" s="23">
        <v>0</v>
      </c>
      <c r="O16" s="23">
        <v>0</v>
      </c>
      <c r="P16" s="31"/>
      <c r="Q16" s="21"/>
      <c r="R16" s="21"/>
      <c r="S16" s="21"/>
      <c r="T16" s="21"/>
    </row>
    <row r="17" spans="1:20" s="26" customFormat="1" ht="24">
      <c r="A17" s="15" t="s">
        <v>42</v>
      </c>
      <c r="B17" s="16" t="s">
        <v>43</v>
      </c>
      <c r="C17" s="17">
        <f>SUM(C15:C16)</f>
        <v>30190</v>
      </c>
      <c r="D17" s="17">
        <f>SUM(D15:D16)</f>
        <v>27007</v>
      </c>
      <c r="E17" s="17">
        <f aca="true" t="shared" si="1" ref="E17:T17">SUM(E15:E16)</f>
        <v>1899.4</v>
      </c>
      <c r="F17" s="17">
        <f t="shared" si="1"/>
        <v>2116.4</v>
      </c>
      <c r="G17" s="17">
        <f t="shared" si="1"/>
        <v>2621.9</v>
      </c>
      <c r="H17" s="32">
        <f t="shared" si="1"/>
        <v>6637.700000000001</v>
      </c>
      <c r="I17" s="17">
        <f>SUM(I15:I16)</f>
        <v>2614.6</v>
      </c>
      <c r="J17" s="17">
        <f t="shared" si="1"/>
        <v>1904</v>
      </c>
      <c r="K17" s="17">
        <f>SUM(K15:K16)</f>
        <v>2012.5</v>
      </c>
      <c r="L17" s="32">
        <f t="shared" si="1"/>
        <v>6531.1</v>
      </c>
      <c r="M17" s="17">
        <f t="shared" si="1"/>
        <v>2460</v>
      </c>
      <c r="N17" s="17">
        <f t="shared" si="1"/>
        <v>2200</v>
      </c>
      <c r="O17" s="17">
        <f t="shared" si="1"/>
        <v>2015</v>
      </c>
      <c r="P17" s="32">
        <f t="shared" si="1"/>
        <v>6675</v>
      </c>
      <c r="Q17" s="17">
        <f t="shared" si="1"/>
        <v>2210</v>
      </c>
      <c r="R17" s="17">
        <f t="shared" si="1"/>
        <v>2275</v>
      </c>
      <c r="S17" s="17">
        <f t="shared" si="1"/>
        <v>2521.8</v>
      </c>
      <c r="T17" s="32">
        <f t="shared" si="1"/>
        <v>7006.8</v>
      </c>
    </row>
    <row r="18" spans="1:20" s="26" customFormat="1" ht="24">
      <c r="A18" s="15" t="s">
        <v>44</v>
      </c>
      <c r="B18" s="16" t="s">
        <v>45</v>
      </c>
      <c r="C18" s="17">
        <f>C14-C17</f>
        <v>-4230</v>
      </c>
      <c r="D18" s="17">
        <f>D14-D17</f>
        <v>-120.60000000000218</v>
      </c>
      <c r="E18" s="17">
        <f aca="true" t="shared" si="2" ref="E18:T18">E14-E17</f>
        <v>37.399999999999864</v>
      </c>
      <c r="F18" s="17">
        <f t="shared" si="2"/>
        <v>153.69999999999982</v>
      </c>
      <c r="G18" s="17">
        <f t="shared" si="2"/>
        <v>-271.8000000000002</v>
      </c>
      <c r="H18" s="32">
        <f t="shared" si="2"/>
        <v>-80.70000000000073</v>
      </c>
      <c r="I18" s="17">
        <f t="shared" si="2"/>
        <v>-136.5999999999999</v>
      </c>
      <c r="J18" s="17">
        <f t="shared" si="2"/>
        <v>305</v>
      </c>
      <c r="K18" s="17">
        <f t="shared" si="2"/>
        <v>-90</v>
      </c>
      <c r="L18" s="32">
        <f t="shared" si="2"/>
        <v>78.39999999999964</v>
      </c>
      <c r="M18" s="17">
        <f t="shared" si="2"/>
        <v>-0.5</v>
      </c>
      <c r="N18" s="17">
        <f t="shared" si="2"/>
        <v>25.40000000000009</v>
      </c>
      <c r="O18" s="17">
        <f t="shared" si="2"/>
        <v>94.59999999999991</v>
      </c>
      <c r="P18" s="32">
        <f t="shared" si="2"/>
        <v>119.5</v>
      </c>
      <c r="Q18" s="17">
        <f t="shared" si="2"/>
        <v>-40.19999999999982</v>
      </c>
      <c r="R18" s="17">
        <f t="shared" si="2"/>
        <v>13.300000000000182</v>
      </c>
      <c r="S18" s="17">
        <f t="shared" si="2"/>
        <v>-54.5</v>
      </c>
      <c r="T18" s="32">
        <f t="shared" si="2"/>
        <v>-81.39999999999964</v>
      </c>
    </row>
    <row r="19" spans="1:20" s="26" customFormat="1" ht="24">
      <c r="A19" s="15" t="s">
        <v>46</v>
      </c>
      <c r="B19" s="16" t="s">
        <v>47</v>
      </c>
      <c r="C19" s="33"/>
      <c r="D19" s="17">
        <f>SUM(D9,D18)</f>
        <v>300.5999999999978</v>
      </c>
      <c r="E19" s="17">
        <f aca="true" t="shared" si="3" ref="E19:T19">SUM(E9,E18)</f>
        <v>458.59999999999985</v>
      </c>
      <c r="F19" s="17">
        <f t="shared" si="3"/>
        <v>612.2999999999998</v>
      </c>
      <c r="G19" s="17">
        <f t="shared" si="3"/>
        <v>340.4999999999998</v>
      </c>
      <c r="H19" s="32">
        <f t="shared" si="3"/>
        <v>340.49999999999926</v>
      </c>
      <c r="I19" s="17">
        <f t="shared" si="3"/>
        <v>203.9000000000001</v>
      </c>
      <c r="J19" s="17">
        <f t="shared" si="3"/>
        <v>508.9</v>
      </c>
      <c r="K19" s="17">
        <f t="shared" si="3"/>
        <v>418.9</v>
      </c>
      <c r="L19" s="32">
        <f t="shared" si="3"/>
        <v>418.89999999999964</v>
      </c>
      <c r="M19" s="17">
        <f t="shared" si="3"/>
        <v>418.4</v>
      </c>
      <c r="N19" s="17">
        <f t="shared" si="3"/>
        <v>39.80000000000009</v>
      </c>
      <c r="O19" s="17">
        <f t="shared" si="3"/>
        <v>134.39999999999992</v>
      </c>
      <c r="P19" s="32">
        <f t="shared" si="3"/>
        <v>134.4</v>
      </c>
      <c r="Q19" s="17">
        <f t="shared" si="3"/>
        <v>94.20000000000019</v>
      </c>
      <c r="R19" s="17">
        <f t="shared" si="3"/>
        <v>107.50000000000018</v>
      </c>
      <c r="S19" s="17">
        <f t="shared" si="3"/>
        <v>53</v>
      </c>
      <c r="T19" s="32">
        <f t="shared" si="3"/>
        <v>53.00000000000037</v>
      </c>
    </row>
    <row r="20" spans="1:20" s="26" customFormat="1" ht="48">
      <c r="A20" s="15" t="s">
        <v>48</v>
      </c>
      <c r="B20" s="16" t="s">
        <v>49</v>
      </c>
      <c r="C20" s="15"/>
      <c r="D20" s="15"/>
      <c r="E20" s="15"/>
      <c r="F20" s="15"/>
      <c r="G20" s="15"/>
      <c r="H20" s="15"/>
      <c r="I20" s="21"/>
      <c r="J20" s="21"/>
      <c r="K20" s="21"/>
      <c r="L20" s="21"/>
      <c r="M20" s="15"/>
      <c r="N20" s="15"/>
      <c r="O20" s="15"/>
      <c r="P20" s="15"/>
      <c r="Q20" s="15"/>
      <c r="R20" s="15"/>
      <c r="S20" s="15"/>
      <c r="T20" s="15"/>
    </row>
    <row r="21" spans="1:20" s="26" customFormat="1" ht="48">
      <c r="A21" s="15" t="s">
        <v>50</v>
      </c>
      <c r="B21" s="16" t="s">
        <v>51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="12" customFormat="1" ht="12">
      <c r="B22" s="7"/>
    </row>
    <row r="23" spans="1:5" s="12" customFormat="1" ht="12">
      <c r="A23" s="12" t="s">
        <v>52</v>
      </c>
      <c r="B23" s="7"/>
      <c r="E23" s="12" t="s">
        <v>53</v>
      </c>
    </row>
    <row r="24" s="12" customFormat="1" ht="12">
      <c r="B24" s="7"/>
    </row>
    <row r="25" s="12" customFormat="1" ht="12">
      <c r="B25" s="7"/>
    </row>
    <row r="26" s="12" customFormat="1" ht="12">
      <c r="B26" s="7"/>
    </row>
    <row r="27" s="12" customFormat="1" ht="12">
      <c r="B27" s="7"/>
    </row>
    <row r="28" s="12" customFormat="1" ht="12">
      <c r="B28" s="7"/>
    </row>
    <row r="29" s="12" customFormat="1" ht="12">
      <c r="B29" s="7"/>
    </row>
    <row r="30" s="12" customFormat="1" ht="12">
      <c r="B30" s="7"/>
    </row>
    <row r="31" s="12" customFormat="1" ht="12">
      <c r="B31" s="7"/>
    </row>
    <row r="32" s="12" customFormat="1" ht="12">
      <c r="B32" s="7"/>
    </row>
    <row r="33" s="12" customFormat="1" ht="12">
      <c r="B33" s="7"/>
    </row>
  </sheetData>
  <sheetProtection/>
  <mergeCells count="6">
    <mergeCell ref="A1:T1"/>
    <mergeCell ref="A2:T2"/>
    <mergeCell ref="E6:G6"/>
    <mergeCell ref="I6:K6"/>
    <mergeCell ref="M6:O6"/>
    <mergeCell ref="Q6:S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26.28125" style="0" customWidth="1"/>
    <col min="2" max="2" width="4.57421875" style="34" customWidth="1"/>
    <col min="3" max="3" width="6.57421875" style="0" customWidth="1"/>
    <col min="4" max="4" width="7.28125" style="0" customWidth="1"/>
    <col min="5" max="5" width="7.140625" style="0" customWidth="1"/>
    <col min="6" max="6" width="6.8515625" style="0" customWidth="1"/>
    <col min="7" max="9" width="6.57421875" style="0" customWidth="1"/>
    <col min="10" max="10" width="6.28125" style="0" customWidth="1"/>
    <col min="11" max="11" width="6.57421875" style="0" customWidth="1"/>
    <col min="12" max="12" width="6.28125" style="0" customWidth="1"/>
    <col min="13" max="13" width="6.421875" style="0" customWidth="1"/>
    <col min="14" max="14" width="6.57421875" style="0" customWidth="1"/>
    <col min="15" max="20" width="6.28125" style="0" customWidth="1"/>
  </cols>
  <sheetData>
    <row r="1" spans="1:20" s="1" customFormat="1" ht="14.25">
      <c r="A1" s="36" t="s">
        <v>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s="1" customFormat="1" ht="14.25">
      <c r="A2" s="36" t="s">
        <v>67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" s="2" customFormat="1" ht="15">
      <c r="A3" s="2" t="s">
        <v>0</v>
      </c>
      <c r="B3" s="3"/>
    </row>
    <row r="4" spans="1:2" s="2" customFormat="1" ht="15">
      <c r="A4" s="2" t="s">
        <v>68</v>
      </c>
      <c r="B4" s="3"/>
    </row>
    <row r="5" spans="1:2" s="2" customFormat="1" ht="15">
      <c r="A5" s="2" t="s">
        <v>1</v>
      </c>
      <c r="B5" s="3"/>
    </row>
    <row r="6" spans="1:20" s="5" customFormat="1" ht="66" customHeight="1">
      <c r="A6" s="4" t="s">
        <v>2</v>
      </c>
      <c r="B6" s="4" t="s">
        <v>3</v>
      </c>
      <c r="C6" s="4" t="s">
        <v>4</v>
      </c>
      <c r="D6" s="4" t="s">
        <v>5</v>
      </c>
      <c r="E6" s="37" t="s">
        <v>6</v>
      </c>
      <c r="F6" s="37"/>
      <c r="G6" s="37"/>
      <c r="H6" s="4" t="s">
        <v>7</v>
      </c>
      <c r="I6" s="37" t="s">
        <v>8</v>
      </c>
      <c r="J6" s="37"/>
      <c r="K6" s="37"/>
      <c r="L6" s="4" t="s">
        <v>9</v>
      </c>
      <c r="M6" s="37" t="s">
        <v>10</v>
      </c>
      <c r="N6" s="37"/>
      <c r="O6" s="37"/>
      <c r="P6" s="4" t="s">
        <v>11</v>
      </c>
      <c r="Q6" s="37" t="s">
        <v>12</v>
      </c>
      <c r="R6" s="37"/>
      <c r="S6" s="37"/>
      <c r="T6" s="4" t="s">
        <v>13</v>
      </c>
    </row>
    <row r="7" spans="1:20" s="7" customFormat="1" ht="12">
      <c r="A7" s="6"/>
      <c r="B7" s="6"/>
      <c r="C7" s="6"/>
      <c r="D7" s="6"/>
      <c r="E7" s="6" t="s">
        <v>14</v>
      </c>
      <c r="F7" s="6" t="s">
        <v>15</v>
      </c>
      <c r="G7" s="6" t="s">
        <v>16</v>
      </c>
      <c r="H7" s="6"/>
      <c r="I7" s="6" t="s">
        <v>17</v>
      </c>
      <c r="J7" s="6" t="s">
        <v>18</v>
      </c>
      <c r="K7" s="6" t="s">
        <v>19</v>
      </c>
      <c r="L7" s="6"/>
      <c r="M7" s="6" t="s">
        <v>20</v>
      </c>
      <c r="N7" s="6" t="s">
        <v>21</v>
      </c>
      <c r="O7" s="6" t="s">
        <v>22</v>
      </c>
      <c r="P7" s="6"/>
      <c r="Q7" s="6" t="s">
        <v>23</v>
      </c>
      <c r="R7" s="6" t="s">
        <v>24</v>
      </c>
      <c r="S7" s="6" t="s">
        <v>25</v>
      </c>
      <c r="T7" s="6"/>
    </row>
    <row r="8" spans="1:20" s="7" customFormat="1" ht="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</row>
    <row r="9" spans="1:20" s="12" customFormat="1" ht="12">
      <c r="A9" s="8" t="s">
        <v>26</v>
      </c>
      <c r="B9" s="9" t="s">
        <v>27</v>
      </c>
      <c r="C9" s="8"/>
      <c r="D9" s="10">
        <v>421.2</v>
      </c>
      <c r="E9" s="10">
        <v>421.2</v>
      </c>
      <c r="F9" s="10">
        <v>458.6</v>
      </c>
      <c r="G9" s="10">
        <v>612.3</v>
      </c>
      <c r="H9" s="11">
        <v>421.2</v>
      </c>
      <c r="I9" s="10">
        <v>340.5</v>
      </c>
      <c r="J9" s="10">
        <v>203.9</v>
      </c>
      <c r="K9" s="10">
        <v>508.9</v>
      </c>
      <c r="L9" s="11">
        <v>340.5</v>
      </c>
      <c r="M9" s="10">
        <v>418.9</v>
      </c>
      <c r="N9" s="10">
        <v>220.8</v>
      </c>
      <c r="O9" s="10">
        <v>39.8</v>
      </c>
      <c r="P9" s="11">
        <v>14.9</v>
      </c>
      <c r="Q9" s="10">
        <v>134.4</v>
      </c>
      <c r="R9" s="10">
        <v>94.2</v>
      </c>
      <c r="S9" s="10">
        <v>107.5</v>
      </c>
      <c r="T9" s="11">
        <v>134.4</v>
      </c>
    </row>
    <row r="10" spans="1:20" s="12" customFormat="1" ht="12">
      <c r="A10" s="8" t="s">
        <v>28</v>
      </c>
      <c r="B10" s="9" t="s">
        <v>29</v>
      </c>
      <c r="C10" s="10">
        <v>23140</v>
      </c>
      <c r="D10" s="13">
        <f>SUM(H10,L10,P10,T10)</f>
        <v>21875.199999999997</v>
      </c>
      <c r="E10" s="10">
        <v>1600.5</v>
      </c>
      <c r="F10" s="10">
        <v>1804.4</v>
      </c>
      <c r="G10" s="10">
        <v>2165.9</v>
      </c>
      <c r="H10" s="14">
        <f>SUM(E10:G10)</f>
        <v>5570.8</v>
      </c>
      <c r="I10" s="10">
        <v>1968.4</v>
      </c>
      <c r="J10" s="10">
        <v>1927.5</v>
      </c>
      <c r="K10" s="10">
        <v>1414.1</v>
      </c>
      <c r="L10" s="11">
        <f>SUM(I10:K10)</f>
        <v>5310</v>
      </c>
      <c r="M10" s="10">
        <v>2516.4</v>
      </c>
      <c r="N10" s="10">
        <v>1719.4</v>
      </c>
      <c r="O10" s="10">
        <v>1603</v>
      </c>
      <c r="P10" s="11">
        <f>SUM(M10:O10)</f>
        <v>5838.8</v>
      </c>
      <c r="Q10" s="10">
        <v>1663.8</v>
      </c>
      <c r="R10" s="10">
        <v>1531</v>
      </c>
      <c r="S10" s="10">
        <v>1960.8</v>
      </c>
      <c r="T10" s="11">
        <f>SUM(Q10:S10)</f>
        <v>5155.6</v>
      </c>
    </row>
    <row r="11" spans="1:20" s="26" customFormat="1" ht="40.5" customHeight="1">
      <c r="A11" s="15" t="s">
        <v>30</v>
      </c>
      <c r="B11" s="16" t="s">
        <v>31</v>
      </c>
      <c r="C11" s="17">
        <v>3808.8</v>
      </c>
      <c r="D11" s="18">
        <f>SUM(H11,L11,P11,T11)</f>
        <v>0</v>
      </c>
      <c r="E11" s="15"/>
      <c r="F11" s="15"/>
      <c r="G11" s="19"/>
      <c r="H11" s="20"/>
      <c r="I11" s="21"/>
      <c r="J11" s="21"/>
      <c r="K11" s="21"/>
      <c r="L11" s="22"/>
      <c r="M11" s="17"/>
      <c r="N11" s="23"/>
      <c r="O11" s="17"/>
      <c r="P11" s="24">
        <f>SUM(M11,O11)</f>
        <v>0</v>
      </c>
      <c r="Q11" s="21"/>
      <c r="R11" s="21"/>
      <c r="S11" s="21"/>
      <c r="T11" s="25"/>
    </row>
    <row r="12" spans="1:20" s="26" customFormat="1" ht="24">
      <c r="A12" s="15" t="s">
        <v>32</v>
      </c>
      <c r="B12" s="16" t="s">
        <v>33</v>
      </c>
      <c r="C12" s="17">
        <v>2003</v>
      </c>
      <c r="D12" s="18">
        <f>SUM(H12,L12,P12,T12)</f>
        <v>1731.3</v>
      </c>
      <c r="E12" s="17">
        <v>152</v>
      </c>
      <c r="F12" s="17">
        <v>281.5</v>
      </c>
      <c r="G12" s="17">
        <v>0</v>
      </c>
      <c r="H12" s="24">
        <f>SUM(E12:G12)</f>
        <v>433.5</v>
      </c>
      <c r="I12" s="17">
        <v>141</v>
      </c>
      <c r="J12" s="17">
        <v>281.5</v>
      </c>
      <c r="K12" s="17">
        <v>140</v>
      </c>
      <c r="L12" s="24">
        <f>SUM(I12:K12)</f>
        <v>562.5</v>
      </c>
      <c r="M12" s="17">
        <v>0</v>
      </c>
      <c r="N12" s="17">
        <v>97</v>
      </c>
      <c r="O12" s="17">
        <v>97</v>
      </c>
      <c r="P12" s="24">
        <f>SUM(M12:O12)</f>
        <v>194</v>
      </c>
      <c r="Q12" s="17">
        <v>97</v>
      </c>
      <c r="R12" s="17">
        <v>347.3</v>
      </c>
      <c r="S12" s="17">
        <v>97</v>
      </c>
      <c r="T12" s="27">
        <f>SUM(Q12:S12)</f>
        <v>541.3</v>
      </c>
    </row>
    <row r="13" spans="1:20" s="26" customFormat="1" ht="24">
      <c r="A13" s="15" t="s">
        <v>34</v>
      </c>
      <c r="B13" s="16" t="s">
        <v>35</v>
      </c>
      <c r="C13" s="17">
        <v>2211</v>
      </c>
      <c r="D13" s="17">
        <f>SUM(H13,L13,P13,T13)</f>
        <v>3521.1</v>
      </c>
      <c r="E13" s="17">
        <v>184.3</v>
      </c>
      <c r="F13" s="17">
        <v>184.2</v>
      </c>
      <c r="G13" s="17">
        <v>184.2</v>
      </c>
      <c r="H13" s="24">
        <f>SUM(E13:G13)</f>
        <v>552.7</v>
      </c>
      <c r="I13" s="17">
        <v>368.6</v>
      </c>
      <c r="J13" s="17">
        <v>0</v>
      </c>
      <c r="K13" s="17">
        <v>368.4</v>
      </c>
      <c r="L13" s="24">
        <f>SUM(I13:K13)</f>
        <v>737</v>
      </c>
      <c r="M13" s="17">
        <v>184.3</v>
      </c>
      <c r="N13" s="17">
        <v>409</v>
      </c>
      <c r="O13" s="17">
        <v>409.6</v>
      </c>
      <c r="P13" s="24">
        <f>SUM(M13:O13)</f>
        <v>1002.9</v>
      </c>
      <c r="Q13" s="17">
        <v>409</v>
      </c>
      <c r="R13" s="17">
        <v>410</v>
      </c>
      <c r="S13" s="17">
        <v>409.5</v>
      </c>
      <c r="T13" s="27">
        <f>SUM(Q13:S13)</f>
        <v>1228.5</v>
      </c>
    </row>
    <row r="14" spans="1:20" s="26" customFormat="1" ht="24">
      <c r="A14" s="15" t="s">
        <v>36</v>
      </c>
      <c r="B14" s="16" t="s">
        <v>37</v>
      </c>
      <c r="C14" s="17">
        <f aca="true" t="shared" si="0" ref="C14:T14">SUM(C10:C13)</f>
        <v>31162.8</v>
      </c>
      <c r="D14" s="17">
        <f t="shared" si="0"/>
        <v>27127.599999999995</v>
      </c>
      <c r="E14" s="17">
        <f t="shared" si="0"/>
        <v>1936.8</v>
      </c>
      <c r="F14" s="17">
        <f t="shared" si="0"/>
        <v>2270.1</v>
      </c>
      <c r="G14" s="17">
        <f t="shared" si="0"/>
        <v>2350.1</v>
      </c>
      <c r="H14" s="28">
        <f t="shared" si="0"/>
        <v>6557</v>
      </c>
      <c r="I14" s="29">
        <f t="shared" si="0"/>
        <v>2478</v>
      </c>
      <c r="J14" s="29">
        <f>SUM(J10:J13)</f>
        <v>2209</v>
      </c>
      <c r="K14" s="29">
        <f t="shared" si="0"/>
        <v>1922.5</v>
      </c>
      <c r="L14" s="28">
        <f t="shared" si="0"/>
        <v>6609.5</v>
      </c>
      <c r="M14" s="29">
        <f t="shared" si="0"/>
        <v>2700.7000000000003</v>
      </c>
      <c r="N14" s="29">
        <f t="shared" si="0"/>
        <v>2225.4</v>
      </c>
      <c r="O14" s="29">
        <f t="shared" si="0"/>
        <v>2109.6</v>
      </c>
      <c r="P14" s="28">
        <f t="shared" si="0"/>
        <v>7035.7</v>
      </c>
      <c r="Q14" s="29">
        <f t="shared" si="0"/>
        <v>2169.8</v>
      </c>
      <c r="R14" s="29">
        <f t="shared" si="0"/>
        <v>2288.3</v>
      </c>
      <c r="S14" s="29">
        <f t="shared" si="0"/>
        <v>2467.3</v>
      </c>
      <c r="T14" s="28">
        <f t="shared" si="0"/>
        <v>6925.400000000001</v>
      </c>
    </row>
    <row r="15" spans="1:20" s="12" customFormat="1" ht="12">
      <c r="A15" s="8" t="s">
        <v>38</v>
      </c>
      <c r="B15" s="9" t="s">
        <v>39</v>
      </c>
      <c r="C15" s="10">
        <v>29943.6</v>
      </c>
      <c r="D15" s="10">
        <v>27007</v>
      </c>
      <c r="E15" s="10">
        <v>1899.4</v>
      </c>
      <c r="F15" s="10">
        <v>2116.4</v>
      </c>
      <c r="G15" s="10">
        <v>2621.9</v>
      </c>
      <c r="H15" s="28">
        <f>SUM(E15:G15)</f>
        <v>6637.700000000001</v>
      </c>
      <c r="I15" s="13">
        <v>2522.1</v>
      </c>
      <c r="J15" s="13">
        <v>1904</v>
      </c>
      <c r="K15" s="13">
        <v>2012.5</v>
      </c>
      <c r="L15" s="30">
        <f>SUM(I15:K15)</f>
        <v>6438.6</v>
      </c>
      <c r="M15" s="13">
        <v>2806.3</v>
      </c>
      <c r="N15" s="13">
        <v>2200</v>
      </c>
      <c r="O15" s="13">
        <v>2015</v>
      </c>
      <c r="P15" s="30">
        <f>SUM(M15:O15)</f>
        <v>7021.3</v>
      </c>
      <c r="Q15" s="10">
        <v>2210</v>
      </c>
      <c r="R15" s="10">
        <v>2275</v>
      </c>
      <c r="S15" s="10">
        <v>2521.8</v>
      </c>
      <c r="T15" s="11">
        <f>SUM(Q15:S15)</f>
        <v>7006.8</v>
      </c>
    </row>
    <row r="16" spans="1:20" s="26" customFormat="1" ht="36">
      <c r="A16" s="15" t="s">
        <v>40</v>
      </c>
      <c r="B16" s="16" t="s">
        <v>41</v>
      </c>
      <c r="C16" s="17">
        <v>4230</v>
      </c>
      <c r="D16" s="17">
        <f>SUM(J16:K16,M16:O16,Q16:S16)</f>
        <v>92.5</v>
      </c>
      <c r="E16" s="15"/>
      <c r="F16" s="15"/>
      <c r="G16" s="15"/>
      <c r="H16" s="15"/>
      <c r="I16" s="31">
        <v>92.5</v>
      </c>
      <c r="J16" s="17">
        <v>0</v>
      </c>
      <c r="K16" s="17">
        <v>0</v>
      </c>
      <c r="L16" s="27">
        <f>SUM(I16:K16)</f>
        <v>92.5</v>
      </c>
      <c r="M16" s="31">
        <v>92.5</v>
      </c>
      <c r="N16" s="23">
        <v>0</v>
      </c>
      <c r="O16" s="23">
        <v>0</v>
      </c>
      <c r="P16" s="31"/>
      <c r="Q16" s="21"/>
      <c r="R16" s="21"/>
      <c r="S16" s="21"/>
      <c r="T16" s="21"/>
    </row>
    <row r="17" spans="1:20" s="26" customFormat="1" ht="24">
      <c r="A17" s="15" t="s">
        <v>42</v>
      </c>
      <c r="B17" s="16" t="s">
        <v>43</v>
      </c>
      <c r="C17" s="17">
        <f>SUM(C15:C16)</f>
        <v>34173.6</v>
      </c>
      <c r="D17" s="17">
        <f>SUM(D15:D16)</f>
        <v>27099.5</v>
      </c>
      <c r="E17" s="17">
        <f aca="true" t="shared" si="1" ref="E17:T17">SUM(E15:E16)</f>
        <v>1899.4</v>
      </c>
      <c r="F17" s="17">
        <f t="shared" si="1"/>
        <v>2116.4</v>
      </c>
      <c r="G17" s="17">
        <f t="shared" si="1"/>
        <v>2621.9</v>
      </c>
      <c r="H17" s="32">
        <f t="shared" si="1"/>
        <v>6637.700000000001</v>
      </c>
      <c r="I17" s="17">
        <f>SUM(I15:I16)</f>
        <v>2614.6</v>
      </c>
      <c r="J17" s="17">
        <f t="shared" si="1"/>
        <v>1904</v>
      </c>
      <c r="K17" s="17">
        <f>SUM(K15:K16)</f>
        <v>2012.5</v>
      </c>
      <c r="L17" s="32">
        <f t="shared" si="1"/>
        <v>6531.1</v>
      </c>
      <c r="M17" s="17">
        <f t="shared" si="1"/>
        <v>2898.8</v>
      </c>
      <c r="N17" s="17">
        <f t="shared" si="1"/>
        <v>2200</v>
      </c>
      <c r="O17" s="17">
        <f t="shared" si="1"/>
        <v>2015</v>
      </c>
      <c r="P17" s="32">
        <f t="shared" si="1"/>
        <v>7021.3</v>
      </c>
      <c r="Q17" s="17">
        <f t="shared" si="1"/>
        <v>2210</v>
      </c>
      <c r="R17" s="17">
        <f t="shared" si="1"/>
        <v>2275</v>
      </c>
      <c r="S17" s="17">
        <f t="shared" si="1"/>
        <v>2521.8</v>
      </c>
      <c r="T17" s="32">
        <f t="shared" si="1"/>
        <v>7006.8</v>
      </c>
    </row>
    <row r="18" spans="1:20" s="26" customFormat="1" ht="24">
      <c r="A18" s="15" t="s">
        <v>44</v>
      </c>
      <c r="B18" s="16" t="s">
        <v>45</v>
      </c>
      <c r="C18" s="17">
        <f>C14-C17</f>
        <v>-3010.7999999999993</v>
      </c>
      <c r="D18" s="17">
        <f>D14-D17</f>
        <v>28.099999999994907</v>
      </c>
      <c r="E18" s="17">
        <f aca="true" t="shared" si="2" ref="E18:T18">E14-E17</f>
        <v>37.399999999999864</v>
      </c>
      <c r="F18" s="17">
        <f t="shared" si="2"/>
        <v>153.69999999999982</v>
      </c>
      <c r="G18" s="17">
        <f t="shared" si="2"/>
        <v>-271.8000000000002</v>
      </c>
      <c r="H18" s="32">
        <f t="shared" si="2"/>
        <v>-80.70000000000073</v>
      </c>
      <c r="I18" s="17">
        <f t="shared" si="2"/>
        <v>-136.5999999999999</v>
      </c>
      <c r="J18" s="17">
        <f t="shared" si="2"/>
        <v>305</v>
      </c>
      <c r="K18" s="17">
        <f t="shared" si="2"/>
        <v>-90</v>
      </c>
      <c r="L18" s="32">
        <f t="shared" si="2"/>
        <v>78.39999999999964</v>
      </c>
      <c r="M18" s="17">
        <f t="shared" si="2"/>
        <v>-198.0999999999999</v>
      </c>
      <c r="N18" s="17">
        <f t="shared" si="2"/>
        <v>25.40000000000009</v>
      </c>
      <c r="O18" s="17">
        <f t="shared" si="2"/>
        <v>94.59999999999991</v>
      </c>
      <c r="P18" s="32">
        <f t="shared" si="2"/>
        <v>14.399999999999636</v>
      </c>
      <c r="Q18" s="17">
        <f t="shared" si="2"/>
        <v>-40.19999999999982</v>
      </c>
      <c r="R18" s="17">
        <f t="shared" si="2"/>
        <v>13.300000000000182</v>
      </c>
      <c r="S18" s="17">
        <f t="shared" si="2"/>
        <v>-54.5</v>
      </c>
      <c r="T18" s="32">
        <f t="shared" si="2"/>
        <v>-81.39999999999964</v>
      </c>
    </row>
    <row r="19" spans="1:20" s="26" customFormat="1" ht="24">
      <c r="A19" s="15" t="s">
        <v>46</v>
      </c>
      <c r="B19" s="16" t="s">
        <v>47</v>
      </c>
      <c r="C19" s="33"/>
      <c r="D19" s="17">
        <f>SUM(D9,D18)</f>
        <v>449.2999999999949</v>
      </c>
      <c r="E19" s="17">
        <f aca="true" t="shared" si="3" ref="E19:T19">SUM(E9,E18)</f>
        <v>458.59999999999985</v>
      </c>
      <c r="F19" s="17">
        <f t="shared" si="3"/>
        <v>612.2999999999998</v>
      </c>
      <c r="G19" s="17">
        <f t="shared" si="3"/>
        <v>340.4999999999998</v>
      </c>
      <c r="H19" s="32">
        <f t="shared" si="3"/>
        <v>340.49999999999926</v>
      </c>
      <c r="I19" s="17">
        <f t="shared" si="3"/>
        <v>203.9000000000001</v>
      </c>
      <c r="J19" s="17">
        <f t="shared" si="3"/>
        <v>508.9</v>
      </c>
      <c r="K19" s="17">
        <f t="shared" si="3"/>
        <v>418.9</v>
      </c>
      <c r="L19" s="32">
        <f t="shared" si="3"/>
        <v>418.89999999999964</v>
      </c>
      <c r="M19" s="17">
        <f t="shared" si="3"/>
        <v>220.80000000000007</v>
      </c>
      <c r="N19" s="17">
        <f t="shared" si="3"/>
        <v>246.2000000000001</v>
      </c>
      <c r="O19" s="17">
        <f t="shared" si="3"/>
        <v>134.39999999999992</v>
      </c>
      <c r="P19" s="32">
        <f t="shared" si="3"/>
        <v>29.299999999999635</v>
      </c>
      <c r="Q19" s="17">
        <f t="shared" si="3"/>
        <v>94.20000000000019</v>
      </c>
      <c r="R19" s="17">
        <f t="shared" si="3"/>
        <v>107.50000000000018</v>
      </c>
      <c r="S19" s="17">
        <f t="shared" si="3"/>
        <v>53</v>
      </c>
      <c r="T19" s="32">
        <f t="shared" si="3"/>
        <v>53.00000000000037</v>
      </c>
    </row>
    <row r="20" spans="1:20" s="26" customFormat="1" ht="48">
      <c r="A20" s="15" t="s">
        <v>48</v>
      </c>
      <c r="B20" s="16" t="s">
        <v>49</v>
      </c>
      <c r="C20" s="15"/>
      <c r="D20" s="15"/>
      <c r="E20" s="15"/>
      <c r="F20" s="15"/>
      <c r="G20" s="15"/>
      <c r="H20" s="15"/>
      <c r="I20" s="21"/>
      <c r="J20" s="21"/>
      <c r="K20" s="21"/>
      <c r="L20" s="21"/>
      <c r="M20" s="15"/>
      <c r="N20" s="15"/>
      <c r="O20" s="15"/>
      <c r="P20" s="15"/>
      <c r="Q20" s="15"/>
      <c r="R20" s="15"/>
      <c r="S20" s="15"/>
      <c r="T20" s="15"/>
    </row>
    <row r="21" spans="1:20" s="26" customFormat="1" ht="48">
      <c r="A21" s="15" t="s">
        <v>50</v>
      </c>
      <c r="B21" s="16" t="s">
        <v>51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="12" customFormat="1" ht="12">
      <c r="B22" s="7"/>
    </row>
    <row r="23" spans="1:5" s="12" customFormat="1" ht="12">
      <c r="A23" s="12" t="s">
        <v>52</v>
      </c>
      <c r="B23" s="7"/>
      <c r="E23" s="12" t="s">
        <v>53</v>
      </c>
    </row>
    <row r="24" s="12" customFormat="1" ht="12">
      <c r="B24" s="7"/>
    </row>
    <row r="25" s="12" customFormat="1" ht="12">
      <c r="B25" s="7"/>
    </row>
    <row r="26" s="12" customFormat="1" ht="12">
      <c r="B26" s="7"/>
    </row>
    <row r="27" s="12" customFormat="1" ht="12">
      <c r="B27" s="7"/>
    </row>
    <row r="28" s="12" customFormat="1" ht="12">
      <c r="B28" s="7"/>
    </row>
    <row r="29" s="12" customFormat="1" ht="12">
      <c r="B29" s="7"/>
    </row>
    <row r="30" s="12" customFormat="1" ht="12">
      <c r="B30" s="7"/>
    </row>
    <row r="31" s="12" customFormat="1" ht="12">
      <c r="B31" s="7"/>
    </row>
    <row r="32" s="12" customFormat="1" ht="12">
      <c r="B32" s="7"/>
    </row>
    <row r="33" s="12" customFormat="1" ht="12">
      <c r="B33" s="7"/>
    </row>
  </sheetData>
  <sheetProtection/>
  <mergeCells count="6">
    <mergeCell ref="A1:T1"/>
    <mergeCell ref="A2:T2"/>
    <mergeCell ref="E6:G6"/>
    <mergeCell ref="I6:K6"/>
    <mergeCell ref="M6:O6"/>
    <mergeCell ref="Q6:S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26.28125" style="0" customWidth="1"/>
    <col min="2" max="2" width="4.57421875" style="34" customWidth="1"/>
    <col min="3" max="3" width="6.57421875" style="0" customWidth="1"/>
    <col min="4" max="4" width="7.28125" style="0" customWidth="1"/>
    <col min="5" max="5" width="7.140625" style="0" customWidth="1"/>
    <col min="6" max="6" width="6.8515625" style="0" customWidth="1"/>
    <col min="7" max="9" width="6.57421875" style="0" customWidth="1"/>
    <col min="10" max="10" width="6.28125" style="0" customWidth="1"/>
    <col min="11" max="11" width="6.57421875" style="0" customWidth="1"/>
    <col min="12" max="12" width="6.28125" style="0" customWidth="1"/>
    <col min="13" max="13" width="6.421875" style="0" customWidth="1"/>
    <col min="14" max="14" width="6.57421875" style="0" customWidth="1"/>
    <col min="15" max="20" width="6.28125" style="0" customWidth="1"/>
  </cols>
  <sheetData>
    <row r="1" spans="1:20" s="1" customFormat="1" ht="14.25">
      <c r="A1" s="36" t="s">
        <v>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s="1" customFormat="1" ht="14.25">
      <c r="A2" s="36" t="s">
        <v>69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" s="2" customFormat="1" ht="15">
      <c r="A3" s="2" t="s">
        <v>0</v>
      </c>
      <c r="B3" s="3"/>
    </row>
    <row r="4" spans="1:2" s="2" customFormat="1" ht="15">
      <c r="A4" s="2" t="s">
        <v>70</v>
      </c>
      <c r="B4" s="3"/>
    </row>
    <row r="5" spans="1:2" s="2" customFormat="1" ht="15">
      <c r="A5" s="2" t="s">
        <v>1</v>
      </c>
      <c r="B5" s="3"/>
    </row>
    <row r="6" spans="1:20" s="5" customFormat="1" ht="66" customHeight="1">
      <c r="A6" s="4" t="s">
        <v>2</v>
      </c>
      <c r="B6" s="4" t="s">
        <v>3</v>
      </c>
      <c r="C6" s="4" t="s">
        <v>4</v>
      </c>
      <c r="D6" s="4" t="s">
        <v>5</v>
      </c>
      <c r="E6" s="37" t="s">
        <v>6</v>
      </c>
      <c r="F6" s="37"/>
      <c r="G6" s="37"/>
      <c r="H6" s="4" t="s">
        <v>7</v>
      </c>
      <c r="I6" s="37" t="s">
        <v>8</v>
      </c>
      <c r="J6" s="37"/>
      <c r="K6" s="37"/>
      <c r="L6" s="4" t="s">
        <v>9</v>
      </c>
      <c r="M6" s="37" t="s">
        <v>10</v>
      </c>
      <c r="N6" s="37"/>
      <c r="O6" s="37"/>
      <c r="P6" s="4" t="s">
        <v>11</v>
      </c>
      <c r="Q6" s="37" t="s">
        <v>12</v>
      </c>
      <c r="R6" s="37"/>
      <c r="S6" s="37"/>
      <c r="T6" s="4" t="s">
        <v>13</v>
      </c>
    </row>
    <row r="7" spans="1:20" s="7" customFormat="1" ht="12">
      <c r="A7" s="6"/>
      <c r="B7" s="6"/>
      <c r="C7" s="6"/>
      <c r="D7" s="6"/>
      <c r="E7" s="6" t="s">
        <v>14</v>
      </c>
      <c r="F7" s="6" t="s">
        <v>15</v>
      </c>
      <c r="G7" s="6" t="s">
        <v>16</v>
      </c>
      <c r="H7" s="6"/>
      <c r="I7" s="6" t="s">
        <v>17</v>
      </c>
      <c r="J7" s="6" t="s">
        <v>18</v>
      </c>
      <c r="K7" s="6" t="s">
        <v>19</v>
      </c>
      <c r="L7" s="6"/>
      <c r="M7" s="6" t="s">
        <v>20</v>
      </c>
      <c r="N7" s="6" t="s">
        <v>21</v>
      </c>
      <c r="O7" s="6" t="s">
        <v>22</v>
      </c>
      <c r="P7" s="6"/>
      <c r="Q7" s="6" t="s">
        <v>23</v>
      </c>
      <c r="R7" s="6" t="s">
        <v>24</v>
      </c>
      <c r="S7" s="6" t="s">
        <v>25</v>
      </c>
      <c r="T7" s="6"/>
    </row>
    <row r="8" spans="1:20" s="7" customFormat="1" ht="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</row>
    <row r="9" spans="1:20" s="12" customFormat="1" ht="12">
      <c r="A9" s="8" t="s">
        <v>26</v>
      </c>
      <c r="B9" s="9" t="s">
        <v>27</v>
      </c>
      <c r="C9" s="8"/>
      <c r="D9" s="10">
        <v>421.2</v>
      </c>
      <c r="E9" s="10">
        <v>421.2</v>
      </c>
      <c r="F9" s="10">
        <v>458.6</v>
      </c>
      <c r="G9" s="10">
        <v>612.3</v>
      </c>
      <c r="H9" s="11">
        <v>421.2</v>
      </c>
      <c r="I9" s="10">
        <v>340.5</v>
      </c>
      <c r="J9" s="10">
        <v>203.9</v>
      </c>
      <c r="K9" s="10">
        <v>508.9</v>
      </c>
      <c r="L9" s="11">
        <v>340.5</v>
      </c>
      <c r="M9" s="10">
        <v>418.9</v>
      </c>
      <c r="N9" s="10">
        <v>220.8</v>
      </c>
      <c r="O9" s="10">
        <v>1197.2</v>
      </c>
      <c r="P9" s="11">
        <v>14.9</v>
      </c>
      <c r="Q9" s="10">
        <v>134.4</v>
      </c>
      <c r="R9" s="10">
        <v>94.2</v>
      </c>
      <c r="S9" s="10">
        <v>107.5</v>
      </c>
      <c r="T9" s="11">
        <v>134.4</v>
      </c>
    </row>
    <row r="10" spans="1:20" s="12" customFormat="1" ht="12">
      <c r="A10" s="8" t="s">
        <v>28</v>
      </c>
      <c r="B10" s="9" t="s">
        <v>29</v>
      </c>
      <c r="C10" s="10">
        <v>23140</v>
      </c>
      <c r="D10" s="13">
        <f>SUM(H10,L10,P10,T10)</f>
        <v>23948.299999999996</v>
      </c>
      <c r="E10" s="10">
        <v>1600.5</v>
      </c>
      <c r="F10" s="10">
        <v>1804.4</v>
      </c>
      <c r="G10" s="10">
        <v>2165.9</v>
      </c>
      <c r="H10" s="14">
        <f>SUM(E10:G10)</f>
        <v>5570.8</v>
      </c>
      <c r="I10" s="10">
        <v>1968.4</v>
      </c>
      <c r="J10" s="10">
        <v>1927.5</v>
      </c>
      <c r="K10" s="10">
        <v>1414.1</v>
      </c>
      <c r="L10" s="11">
        <f>SUM(I10:K10)</f>
        <v>5310</v>
      </c>
      <c r="M10" s="10">
        <v>2516.4</v>
      </c>
      <c r="N10" s="10">
        <v>3792.5</v>
      </c>
      <c r="O10" s="10">
        <v>1603</v>
      </c>
      <c r="P10" s="11">
        <f>SUM(M10:O10)</f>
        <v>7911.9</v>
      </c>
      <c r="Q10" s="10">
        <v>1663.8</v>
      </c>
      <c r="R10" s="10">
        <v>1531</v>
      </c>
      <c r="S10" s="10">
        <v>1960.8</v>
      </c>
      <c r="T10" s="11">
        <f>SUM(Q10:S10)</f>
        <v>5155.6</v>
      </c>
    </row>
    <row r="11" spans="1:20" s="26" customFormat="1" ht="40.5" customHeight="1">
      <c r="A11" s="15" t="s">
        <v>30</v>
      </c>
      <c r="B11" s="16" t="s">
        <v>31</v>
      </c>
      <c r="C11" s="17">
        <v>3808.8</v>
      </c>
      <c r="D11" s="18">
        <f>SUM(H11,L11,P11,T11)</f>
        <v>0</v>
      </c>
      <c r="E11" s="15"/>
      <c r="F11" s="15"/>
      <c r="G11" s="19"/>
      <c r="H11" s="20"/>
      <c r="I11" s="21"/>
      <c r="J11" s="21"/>
      <c r="K11" s="21"/>
      <c r="L11" s="22"/>
      <c r="M11" s="17"/>
      <c r="N11" s="23"/>
      <c r="O11" s="17"/>
      <c r="P11" s="24">
        <f>SUM(M11,O11)</f>
        <v>0</v>
      </c>
      <c r="Q11" s="21"/>
      <c r="R11" s="21"/>
      <c r="S11" s="21"/>
      <c r="T11" s="25"/>
    </row>
    <row r="12" spans="1:20" s="26" customFormat="1" ht="24">
      <c r="A12" s="15" t="s">
        <v>32</v>
      </c>
      <c r="B12" s="16" t="s">
        <v>33</v>
      </c>
      <c r="C12" s="17">
        <v>2003</v>
      </c>
      <c r="D12" s="18">
        <f>SUM(H12,L12,P12,T12)</f>
        <v>1959.8</v>
      </c>
      <c r="E12" s="17">
        <v>152</v>
      </c>
      <c r="F12" s="17">
        <v>281.5</v>
      </c>
      <c r="G12" s="17">
        <v>0</v>
      </c>
      <c r="H12" s="24">
        <f>SUM(E12:G12)</f>
        <v>433.5</v>
      </c>
      <c r="I12" s="17">
        <v>141</v>
      </c>
      <c r="J12" s="17">
        <v>281.5</v>
      </c>
      <c r="K12" s="17">
        <v>140</v>
      </c>
      <c r="L12" s="24">
        <f>SUM(I12:K12)</f>
        <v>562.5</v>
      </c>
      <c r="M12" s="17">
        <v>0</v>
      </c>
      <c r="N12" s="17">
        <v>282.5</v>
      </c>
      <c r="O12" s="17">
        <v>140</v>
      </c>
      <c r="P12" s="24">
        <f>SUM(M12:O12)</f>
        <v>422.5</v>
      </c>
      <c r="Q12" s="17">
        <v>97</v>
      </c>
      <c r="R12" s="17">
        <v>347.3</v>
      </c>
      <c r="S12" s="17">
        <v>97</v>
      </c>
      <c r="T12" s="27">
        <f>SUM(Q12:S12)</f>
        <v>541.3</v>
      </c>
    </row>
    <row r="13" spans="1:20" s="26" customFormat="1" ht="24">
      <c r="A13" s="15" t="s">
        <v>34</v>
      </c>
      <c r="B13" s="16" t="s">
        <v>35</v>
      </c>
      <c r="C13" s="17">
        <v>2211</v>
      </c>
      <c r="D13" s="17">
        <f>SUM(H13,L13,P13,T13)</f>
        <v>2886.8</v>
      </c>
      <c r="E13" s="17">
        <v>184.3</v>
      </c>
      <c r="F13" s="17">
        <v>184.2</v>
      </c>
      <c r="G13" s="17">
        <v>184.2</v>
      </c>
      <c r="H13" s="24">
        <f>SUM(E13:G13)</f>
        <v>552.7</v>
      </c>
      <c r="I13" s="17">
        <v>368.6</v>
      </c>
      <c r="J13" s="17">
        <v>0</v>
      </c>
      <c r="K13" s="17">
        <v>368.4</v>
      </c>
      <c r="L13" s="24">
        <f>SUM(I13:K13)</f>
        <v>737</v>
      </c>
      <c r="M13" s="17">
        <v>184.3</v>
      </c>
      <c r="N13" s="17">
        <v>0</v>
      </c>
      <c r="O13" s="17">
        <v>184.3</v>
      </c>
      <c r="P13" s="24">
        <f>SUM(M13:O13)</f>
        <v>368.6</v>
      </c>
      <c r="Q13" s="17">
        <v>409</v>
      </c>
      <c r="R13" s="17">
        <v>410</v>
      </c>
      <c r="S13" s="17">
        <v>409.5</v>
      </c>
      <c r="T13" s="27">
        <f>SUM(Q13:S13)</f>
        <v>1228.5</v>
      </c>
    </row>
    <row r="14" spans="1:20" s="26" customFormat="1" ht="24">
      <c r="A14" s="15" t="s">
        <v>36</v>
      </c>
      <c r="B14" s="16" t="s">
        <v>37</v>
      </c>
      <c r="C14" s="17">
        <f aca="true" t="shared" si="0" ref="C14:T14">SUM(C10:C13)</f>
        <v>31162.8</v>
      </c>
      <c r="D14" s="17">
        <f t="shared" si="0"/>
        <v>28794.899999999994</v>
      </c>
      <c r="E14" s="17">
        <f t="shared" si="0"/>
        <v>1936.8</v>
      </c>
      <c r="F14" s="17">
        <f t="shared" si="0"/>
        <v>2270.1</v>
      </c>
      <c r="G14" s="17">
        <f t="shared" si="0"/>
        <v>2350.1</v>
      </c>
      <c r="H14" s="28">
        <f t="shared" si="0"/>
        <v>6557</v>
      </c>
      <c r="I14" s="29">
        <f t="shared" si="0"/>
        <v>2478</v>
      </c>
      <c r="J14" s="29">
        <f>SUM(J10:J13)</f>
        <v>2209</v>
      </c>
      <c r="K14" s="29">
        <f t="shared" si="0"/>
        <v>1922.5</v>
      </c>
      <c r="L14" s="28">
        <f t="shared" si="0"/>
        <v>6609.5</v>
      </c>
      <c r="M14" s="29">
        <f t="shared" si="0"/>
        <v>2700.7000000000003</v>
      </c>
      <c r="N14" s="29">
        <f t="shared" si="0"/>
        <v>4075</v>
      </c>
      <c r="O14" s="29">
        <f t="shared" si="0"/>
        <v>1927.3</v>
      </c>
      <c r="P14" s="28">
        <f t="shared" si="0"/>
        <v>8703</v>
      </c>
      <c r="Q14" s="29">
        <f t="shared" si="0"/>
        <v>2169.8</v>
      </c>
      <c r="R14" s="29">
        <f t="shared" si="0"/>
        <v>2288.3</v>
      </c>
      <c r="S14" s="29">
        <f t="shared" si="0"/>
        <v>2467.3</v>
      </c>
      <c r="T14" s="28">
        <f t="shared" si="0"/>
        <v>6925.400000000001</v>
      </c>
    </row>
    <row r="15" spans="1:20" s="12" customFormat="1" ht="12">
      <c r="A15" s="8" t="s">
        <v>38</v>
      </c>
      <c r="B15" s="9" t="s">
        <v>39</v>
      </c>
      <c r="C15" s="10">
        <v>29943.6</v>
      </c>
      <c r="D15" s="10">
        <v>27007</v>
      </c>
      <c r="E15" s="10">
        <v>1899.4</v>
      </c>
      <c r="F15" s="10">
        <v>2116.4</v>
      </c>
      <c r="G15" s="10">
        <v>2621.9</v>
      </c>
      <c r="H15" s="28">
        <f>SUM(E15:G15)</f>
        <v>6637.700000000001</v>
      </c>
      <c r="I15" s="13">
        <v>2522.1</v>
      </c>
      <c r="J15" s="13">
        <v>1904</v>
      </c>
      <c r="K15" s="13">
        <v>2012.5</v>
      </c>
      <c r="L15" s="30">
        <f>SUM(I15:K15)</f>
        <v>6438.6</v>
      </c>
      <c r="M15" s="13">
        <v>2806.3</v>
      </c>
      <c r="N15" s="13">
        <v>3098.6</v>
      </c>
      <c r="O15" s="13">
        <v>2015</v>
      </c>
      <c r="P15" s="30">
        <f>SUM(M15:O15)</f>
        <v>7919.9</v>
      </c>
      <c r="Q15" s="10">
        <v>2210</v>
      </c>
      <c r="R15" s="10">
        <v>2275</v>
      </c>
      <c r="S15" s="10">
        <v>2521.8</v>
      </c>
      <c r="T15" s="11">
        <f>SUM(Q15:S15)</f>
        <v>7006.8</v>
      </c>
    </row>
    <row r="16" spans="1:20" s="26" customFormat="1" ht="36">
      <c r="A16" s="15" t="s">
        <v>40</v>
      </c>
      <c r="B16" s="16" t="s">
        <v>41</v>
      </c>
      <c r="C16" s="17">
        <v>4230</v>
      </c>
      <c r="D16" s="17">
        <f>SUM(J16:K16,M16:O16,Q16:S16)</f>
        <v>92.5</v>
      </c>
      <c r="E16" s="15"/>
      <c r="F16" s="15"/>
      <c r="G16" s="15"/>
      <c r="H16" s="15"/>
      <c r="I16" s="31">
        <v>92.5</v>
      </c>
      <c r="J16" s="17">
        <v>0</v>
      </c>
      <c r="K16" s="17">
        <v>0</v>
      </c>
      <c r="L16" s="27">
        <f>SUM(I16:K16)</f>
        <v>92.5</v>
      </c>
      <c r="M16" s="31">
        <v>92.5</v>
      </c>
      <c r="N16" s="23">
        <v>0</v>
      </c>
      <c r="O16" s="23">
        <v>0</v>
      </c>
      <c r="P16" s="31"/>
      <c r="Q16" s="21"/>
      <c r="R16" s="21"/>
      <c r="S16" s="21"/>
      <c r="T16" s="21"/>
    </row>
    <row r="17" spans="1:20" s="26" customFormat="1" ht="24">
      <c r="A17" s="15" t="s">
        <v>42</v>
      </c>
      <c r="B17" s="16" t="s">
        <v>43</v>
      </c>
      <c r="C17" s="17">
        <f>SUM(C15:C16)</f>
        <v>34173.6</v>
      </c>
      <c r="D17" s="17">
        <f>SUM(D15:D16)</f>
        <v>27099.5</v>
      </c>
      <c r="E17" s="17">
        <f aca="true" t="shared" si="1" ref="E17:T17">SUM(E15:E16)</f>
        <v>1899.4</v>
      </c>
      <c r="F17" s="17">
        <f t="shared" si="1"/>
        <v>2116.4</v>
      </c>
      <c r="G17" s="17">
        <f t="shared" si="1"/>
        <v>2621.9</v>
      </c>
      <c r="H17" s="32">
        <f t="shared" si="1"/>
        <v>6637.700000000001</v>
      </c>
      <c r="I17" s="17">
        <f>SUM(I15:I16)</f>
        <v>2614.6</v>
      </c>
      <c r="J17" s="17">
        <f t="shared" si="1"/>
        <v>1904</v>
      </c>
      <c r="K17" s="17">
        <f>SUM(K15:K16)</f>
        <v>2012.5</v>
      </c>
      <c r="L17" s="32">
        <f t="shared" si="1"/>
        <v>6531.1</v>
      </c>
      <c r="M17" s="17">
        <f t="shared" si="1"/>
        <v>2898.8</v>
      </c>
      <c r="N17" s="17">
        <f t="shared" si="1"/>
        <v>3098.6</v>
      </c>
      <c r="O17" s="17">
        <f t="shared" si="1"/>
        <v>2015</v>
      </c>
      <c r="P17" s="32">
        <f t="shared" si="1"/>
        <v>7919.9</v>
      </c>
      <c r="Q17" s="17">
        <f t="shared" si="1"/>
        <v>2210</v>
      </c>
      <c r="R17" s="17">
        <f t="shared" si="1"/>
        <v>2275</v>
      </c>
      <c r="S17" s="17">
        <f t="shared" si="1"/>
        <v>2521.8</v>
      </c>
      <c r="T17" s="32">
        <f t="shared" si="1"/>
        <v>7006.8</v>
      </c>
    </row>
    <row r="18" spans="1:20" s="26" customFormat="1" ht="24">
      <c r="A18" s="15" t="s">
        <v>44</v>
      </c>
      <c r="B18" s="16" t="s">
        <v>45</v>
      </c>
      <c r="C18" s="17">
        <f>C14-C17</f>
        <v>-3010.7999999999993</v>
      </c>
      <c r="D18" s="17">
        <f>D14-D17</f>
        <v>1695.3999999999942</v>
      </c>
      <c r="E18" s="17">
        <f aca="true" t="shared" si="2" ref="E18:T18">E14-E17</f>
        <v>37.399999999999864</v>
      </c>
      <c r="F18" s="17">
        <f t="shared" si="2"/>
        <v>153.69999999999982</v>
      </c>
      <c r="G18" s="17">
        <f t="shared" si="2"/>
        <v>-271.8000000000002</v>
      </c>
      <c r="H18" s="32">
        <f t="shared" si="2"/>
        <v>-80.70000000000073</v>
      </c>
      <c r="I18" s="17">
        <f t="shared" si="2"/>
        <v>-136.5999999999999</v>
      </c>
      <c r="J18" s="17">
        <f t="shared" si="2"/>
        <v>305</v>
      </c>
      <c r="K18" s="17">
        <f t="shared" si="2"/>
        <v>-90</v>
      </c>
      <c r="L18" s="32">
        <f t="shared" si="2"/>
        <v>78.39999999999964</v>
      </c>
      <c r="M18" s="17">
        <f t="shared" si="2"/>
        <v>-198.0999999999999</v>
      </c>
      <c r="N18" s="17">
        <f t="shared" si="2"/>
        <v>976.4000000000001</v>
      </c>
      <c r="O18" s="17">
        <f t="shared" si="2"/>
        <v>-87.70000000000005</v>
      </c>
      <c r="P18" s="32">
        <f t="shared" si="2"/>
        <v>783.1000000000004</v>
      </c>
      <c r="Q18" s="17">
        <f t="shared" si="2"/>
        <v>-40.19999999999982</v>
      </c>
      <c r="R18" s="17">
        <f t="shared" si="2"/>
        <v>13.300000000000182</v>
      </c>
      <c r="S18" s="17">
        <f t="shared" si="2"/>
        <v>-54.5</v>
      </c>
      <c r="T18" s="32">
        <f t="shared" si="2"/>
        <v>-81.39999999999964</v>
      </c>
    </row>
    <row r="19" spans="1:20" s="26" customFormat="1" ht="24">
      <c r="A19" s="15" t="s">
        <v>46</v>
      </c>
      <c r="B19" s="16" t="s">
        <v>47</v>
      </c>
      <c r="C19" s="33"/>
      <c r="D19" s="17">
        <f>SUM(D9,D18)</f>
        <v>2116.599999999994</v>
      </c>
      <c r="E19" s="17">
        <f aca="true" t="shared" si="3" ref="E19:T19">SUM(E9,E18)</f>
        <v>458.59999999999985</v>
      </c>
      <c r="F19" s="17">
        <f t="shared" si="3"/>
        <v>612.2999999999998</v>
      </c>
      <c r="G19" s="17">
        <f t="shared" si="3"/>
        <v>340.4999999999998</v>
      </c>
      <c r="H19" s="32">
        <f t="shared" si="3"/>
        <v>340.49999999999926</v>
      </c>
      <c r="I19" s="17">
        <f t="shared" si="3"/>
        <v>203.9000000000001</v>
      </c>
      <c r="J19" s="17">
        <f t="shared" si="3"/>
        <v>508.9</v>
      </c>
      <c r="K19" s="17">
        <f t="shared" si="3"/>
        <v>418.9</v>
      </c>
      <c r="L19" s="32">
        <f t="shared" si="3"/>
        <v>418.89999999999964</v>
      </c>
      <c r="M19" s="17">
        <f t="shared" si="3"/>
        <v>220.80000000000007</v>
      </c>
      <c r="N19" s="17">
        <f t="shared" si="3"/>
        <v>1197.2</v>
      </c>
      <c r="O19" s="17">
        <f t="shared" si="3"/>
        <v>1109.5</v>
      </c>
      <c r="P19" s="32">
        <f t="shared" si="3"/>
        <v>798.0000000000003</v>
      </c>
      <c r="Q19" s="17">
        <f t="shared" si="3"/>
        <v>94.20000000000019</v>
      </c>
      <c r="R19" s="17">
        <f t="shared" si="3"/>
        <v>107.50000000000018</v>
      </c>
      <c r="S19" s="17">
        <f t="shared" si="3"/>
        <v>53</v>
      </c>
      <c r="T19" s="32">
        <f t="shared" si="3"/>
        <v>53.00000000000037</v>
      </c>
    </row>
    <row r="20" spans="1:20" s="26" customFormat="1" ht="48">
      <c r="A20" s="15" t="s">
        <v>48</v>
      </c>
      <c r="B20" s="16" t="s">
        <v>49</v>
      </c>
      <c r="C20" s="15"/>
      <c r="D20" s="15"/>
      <c r="E20" s="15"/>
      <c r="F20" s="15"/>
      <c r="G20" s="15"/>
      <c r="H20" s="15"/>
      <c r="I20" s="21"/>
      <c r="J20" s="21"/>
      <c r="K20" s="21"/>
      <c r="L20" s="21"/>
      <c r="M20" s="15"/>
      <c r="N20" s="15"/>
      <c r="O20" s="15"/>
      <c r="P20" s="15"/>
      <c r="Q20" s="15"/>
      <c r="R20" s="15"/>
      <c r="S20" s="15"/>
      <c r="T20" s="15"/>
    </row>
    <row r="21" spans="1:20" s="26" customFormat="1" ht="48">
      <c r="A21" s="15" t="s">
        <v>50</v>
      </c>
      <c r="B21" s="16" t="s">
        <v>51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="12" customFormat="1" ht="12">
      <c r="B22" s="7"/>
    </row>
    <row r="23" spans="1:5" s="12" customFormat="1" ht="12">
      <c r="A23" s="12" t="s">
        <v>52</v>
      </c>
      <c r="B23" s="7"/>
      <c r="E23" s="12" t="s">
        <v>53</v>
      </c>
    </row>
    <row r="24" s="12" customFormat="1" ht="12">
      <c r="B24" s="7"/>
    </row>
    <row r="25" s="12" customFormat="1" ht="12">
      <c r="B25" s="7"/>
    </row>
    <row r="26" s="12" customFormat="1" ht="12">
      <c r="B26" s="7"/>
    </row>
    <row r="27" s="12" customFormat="1" ht="12">
      <c r="B27" s="7"/>
    </row>
    <row r="28" s="12" customFormat="1" ht="12">
      <c r="B28" s="7"/>
    </row>
    <row r="29" s="12" customFormat="1" ht="12">
      <c r="B29" s="7"/>
    </row>
    <row r="30" s="12" customFormat="1" ht="12">
      <c r="B30" s="7"/>
    </row>
    <row r="31" s="12" customFormat="1" ht="12">
      <c r="B31" s="7"/>
    </row>
    <row r="32" s="12" customFormat="1" ht="12">
      <c r="B32" s="7"/>
    </row>
    <row r="33" s="12" customFormat="1" ht="12">
      <c r="B33" s="7"/>
    </row>
  </sheetData>
  <sheetProtection/>
  <mergeCells count="6">
    <mergeCell ref="A1:T1"/>
    <mergeCell ref="A2:T2"/>
    <mergeCell ref="E6:G6"/>
    <mergeCell ref="I6:K6"/>
    <mergeCell ref="M6:O6"/>
    <mergeCell ref="Q6:S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6.28125" style="0" customWidth="1"/>
    <col min="2" max="2" width="4.57421875" style="34" customWidth="1"/>
    <col min="3" max="3" width="6.57421875" style="0" customWidth="1"/>
    <col min="4" max="4" width="7.28125" style="0" customWidth="1"/>
    <col min="5" max="5" width="7.140625" style="0" customWidth="1"/>
    <col min="6" max="6" width="6.8515625" style="0" customWidth="1"/>
    <col min="7" max="9" width="6.57421875" style="0" customWidth="1"/>
    <col min="10" max="10" width="6.28125" style="0" customWidth="1"/>
    <col min="11" max="11" width="6.57421875" style="0" customWidth="1"/>
    <col min="12" max="12" width="6.28125" style="0" customWidth="1"/>
    <col min="13" max="13" width="6.421875" style="0" customWidth="1"/>
    <col min="14" max="14" width="6.57421875" style="0" customWidth="1"/>
    <col min="15" max="20" width="6.28125" style="0" customWidth="1"/>
  </cols>
  <sheetData>
    <row r="1" spans="1:20" s="1" customFormat="1" ht="14.25">
      <c r="A1" s="36" t="s">
        <v>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s="1" customFormat="1" ht="14.25">
      <c r="A2" s="36" t="s">
        <v>71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" s="2" customFormat="1" ht="15">
      <c r="A3" s="2" t="s">
        <v>0</v>
      </c>
      <c r="B3" s="3"/>
    </row>
    <row r="4" spans="1:2" s="2" customFormat="1" ht="15">
      <c r="A4" s="2" t="s">
        <v>72</v>
      </c>
      <c r="B4" s="3"/>
    </row>
    <row r="5" spans="1:2" s="2" customFormat="1" ht="15">
      <c r="A5" s="2" t="s">
        <v>1</v>
      </c>
      <c r="B5" s="3"/>
    </row>
    <row r="6" spans="1:20" s="5" customFormat="1" ht="66" customHeight="1">
      <c r="A6" s="4" t="s">
        <v>2</v>
      </c>
      <c r="B6" s="4" t="s">
        <v>3</v>
      </c>
      <c r="C6" s="4" t="s">
        <v>4</v>
      </c>
      <c r="D6" s="4" t="s">
        <v>5</v>
      </c>
      <c r="E6" s="37" t="s">
        <v>6</v>
      </c>
      <c r="F6" s="37"/>
      <c r="G6" s="37"/>
      <c r="H6" s="4" t="s">
        <v>7</v>
      </c>
      <c r="I6" s="37" t="s">
        <v>8</v>
      </c>
      <c r="J6" s="37"/>
      <c r="K6" s="37"/>
      <c r="L6" s="4" t="s">
        <v>9</v>
      </c>
      <c r="M6" s="37" t="s">
        <v>10</v>
      </c>
      <c r="N6" s="37"/>
      <c r="O6" s="37"/>
      <c r="P6" s="4" t="s">
        <v>11</v>
      </c>
      <c r="Q6" s="37" t="s">
        <v>12</v>
      </c>
      <c r="R6" s="37"/>
      <c r="S6" s="37"/>
      <c r="T6" s="4" t="s">
        <v>13</v>
      </c>
    </row>
    <row r="7" spans="1:20" s="7" customFormat="1" ht="12">
      <c r="A7" s="6"/>
      <c r="B7" s="6"/>
      <c r="C7" s="6"/>
      <c r="D7" s="6"/>
      <c r="E7" s="6" t="s">
        <v>14</v>
      </c>
      <c r="F7" s="6" t="s">
        <v>15</v>
      </c>
      <c r="G7" s="6" t="s">
        <v>16</v>
      </c>
      <c r="H7" s="6"/>
      <c r="I7" s="6" t="s">
        <v>17</v>
      </c>
      <c r="J7" s="6" t="s">
        <v>18</v>
      </c>
      <c r="K7" s="6" t="s">
        <v>19</v>
      </c>
      <c r="L7" s="6"/>
      <c r="M7" s="6" t="s">
        <v>20</v>
      </c>
      <c r="N7" s="6" t="s">
        <v>21</v>
      </c>
      <c r="O7" s="6" t="s">
        <v>22</v>
      </c>
      <c r="P7" s="6"/>
      <c r="Q7" s="6" t="s">
        <v>23</v>
      </c>
      <c r="R7" s="6" t="s">
        <v>24</v>
      </c>
      <c r="S7" s="6" t="s">
        <v>25</v>
      </c>
      <c r="T7" s="6"/>
    </row>
    <row r="8" spans="1:20" s="7" customFormat="1" ht="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</row>
    <row r="9" spans="1:20" s="12" customFormat="1" ht="12">
      <c r="A9" s="8" t="s">
        <v>26</v>
      </c>
      <c r="B9" s="9" t="s">
        <v>27</v>
      </c>
      <c r="C9" s="8"/>
      <c r="D9" s="10">
        <v>421.2</v>
      </c>
      <c r="E9" s="10">
        <v>421.2</v>
      </c>
      <c r="F9" s="10">
        <v>458.6</v>
      </c>
      <c r="G9" s="10">
        <v>612.3</v>
      </c>
      <c r="H9" s="11">
        <v>421.2</v>
      </c>
      <c r="I9" s="10">
        <v>340.5</v>
      </c>
      <c r="J9" s="10">
        <v>203.9</v>
      </c>
      <c r="K9" s="10">
        <v>508.9</v>
      </c>
      <c r="L9" s="11">
        <v>340.5</v>
      </c>
      <c r="M9" s="10">
        <v>418.9</v>
      </c>
      <c r="N9" s="10">
        <v>220.8</v>
      </c>
      <c r="O9" s="10">
        <v>1197.2</v>
      </c>
      <c r="P9" s="11">
        <v>418.9</v>
      </c>
      <c r="Q9" s="10">
        <v>124.5</v>
      </c>
      <c r="R9" s="10">
        <v>94.2</v>
      </c>
      <c r="S9" s="10">
        <v>107.5</v>
      </c>
      <c r="T9" s="11">
        <v>134.4</v>
      </c>
    </row>
    <row r="10" spans="1:20" s="12" customFormat="1" ht="12">
      <c r="A10" s="8" t="s">
        <v>28</v>
      </c>
      <c r="B10" s="9" t="s">
        <v>29</v>
      </c>
      <c r="C10" s="10">
        <v>23140</v>
      </c>
      <c r="D10" s="13">
        <f>SUM(H10,L10,P10,T10)</f>
        <v>24003</v>
      </c>
      <c r="E10" s="10">
        <v>1600.5</v>
      </c>
      <c r="F10" s="10">
        <v>1804.4</v>
      </c>
      <c r="G10" s="10">
        <v>2165.9</v>
      </c>
      <c r="H10" s="14">
        <f>SUM(E10:G10)</f>
        <v>5570.8</v>
      </c>
      <c r="I10" s="10">
        <v>1968.4</v>
      </c>
      <c r="J10" s="10">
        <v>1927.5</v>
      </c>
      <c r="K10" s="10">
        <v>1414.1</v>
      </c>
      <c r="L10" s="11">
        <f>SUM(I10:K10)</f>
        <v>5310</v>
      </c>
      <c r="M10" s="10">
        <v>2516.4</v>
      </c>
      <c r="N10" s="10">
        <v>3792.5</v>
      </c>
      <c r="O10" s="10">
        <v>1657.7</v>
      </c>
      <c r="P10" s="11">
        <f>SUM(M10:O10)</f>
        <v>7966.599999999999</v>
      </c>
      <c r="Q10" s="10">
        <v>1663.8</v>
      </c>
      <c r="R10" s="10">
        <v>1531</v>
      </c>
      <c r="S10" s="10">
        <v>1960.8</v>
      </c>
      <c r="T10" s="11">
        <f>SUM(Q10:S10)</f>
        <v>5155.6</v>
      </c>
    </row>
    <row r="11" spans="1:20" s="26" customFormat="1" ht="40.5" customHeight="1">
      <c r="A11" s="15" t="s">
        <v>30</v>
      </c>
      <c r="B11" s="16" t="s">
        <v>31</v>
      </c>
      <c r="C11" s="17">
        <v>3808.8</v>
      </c>
      <c r="D11" s="18">
        <f>SUM(H11,L11,P11,T11)</f>
        <v>0</v>
      </c>
      <c r="E11" s="15"/>
      <c r="F11" s="15"/>
      <c r="G11" s="19"/>
      <c r="H11" s="20"/>
      <c r="I11" s="21"/>
      <c r="J11" s="21"/>
      <c r="K11" s="21"/>
      <c r="L11" s="22"/>
      <c r="M11" s="17"/>
      <c r="N11" s="23"/>
      <c r="O11" s="17"/>
      <c r="P11" s="24">
        <f>SUM(M11,O11)</f>
        <v>0</v>
      </c>
      <c r="Q11" s="21"/>
      <c r="R11" s="21"/>
      <c r="S11" s="21"/>
      <c r="T11" s="25"/>
    </row>
    <row r="12" spans="1:20" s="26" customFormat="1" ht="24">
      <c r="A12" s="15" t="s">
        <v>32</v>
      </c>
      <c r="B12" s="16" t="s">
        <v>33</v>
      </c>
      <c r="C12" s="17">
        <v>2003</v>
      </c>
      <c r="D12" s="18">
        <f>SUM(H12,L12,P12,T12)</f>
        <v>1999.8</v>
      </c>
      <c r="E12" s="17">
        <v>152</v>
      </c>
      <c r="F12" s="17">
        <v>281.5</v>
      </c>
      <c r="G12" s="17">
        <v>0</v>
      </c>
      <c r="H12" s="24">
        <f>SUM(E12:G12)</f>
        <v>433.5</v>
      </c>
      <c r="I12" s="17">
        <v>141</v>
      </c>
      <c r="J12" s="17">
        <v>281.5</v>
      </c>
      <c r="K12" s="17">
        <v>140</v>
      </c>
      <c r="L12" s="24">
        <f>SUM(I12:K12)</f>
        <v>562.5</v>
      </c>
      <c r="M12" s="17">
        <v>0</v>
      </c>
      <c r="N12" s="17">
        <v>282.5</v>
      </c>
      <c r="O12" s="17">
        <v>180</v>
      </c>
      <c r="P12" s="24">
        <f>SUM(M12:O12)</f>
        <v>462.5</v>
      </c>
      <c r="Q12" s="17">
        <v>97</v>
      </c>
      <c r="R12" s="17">
        <v>347.3</v>
      </c>
      <c r="S12" s="17">
        <v>97</v>
      </c>
      <c r="T12" s="27">
        <f>SUM(Q12:S12)</f>
        <v>541.3</v>
      </c>
    </row>
    <row r="13" spans="1:20" s="26" customFormat="1" ht="24">
      <c r="A13" s="15" t="s">
        <v>34</v>
      </c>
      <c r="B13" s="16" t="s">
        <v>35</v>
      </c>
      <c r="C13" s="17">
        <v>2211</v>
      </c>
      <c r="D13" s="17">
        <f>SUM(H13,L13,P13,T13)</f>
        <v>3070.9</v>
      </c>
      <c r="E13" s="17">
        <v>184.3</v>
      </c>
      <c r="F13" s="17">
        <v>184.2</v>
      </c>
      <c r="G13" s="17">
        <v>184.2</v>
      </c>
      <c r="H13" s="24">
        <f>SUM(E13:G13)</f>
        <v>552.7</v>
      </c>
      <c r="I13" s="17">
        <v>368.6</v>
      </c>
      <c r="J13" s="17">
        <v>0</v>
      </c>
      <c r="K13" s="17">
        <v>368.4</v>
      </c>
      <c r="L13" s="24">
        <f>SUM(I13:K13)</f>
        <v>737</v>
      </c>
      <c r="M13" s="17">
        <v>184.3</v>
      </c>
      <c r="N13" s="17">
        <v>0</v>
      </c>
      <c r="O13" s="17">
        <v>368.4</v>
      </c>
      <c r="P13" s="24">
        <f>SUM(M13:O13)</f>
        <v>552.7</v>
      </c>
      <c r="Q13" s="17">
        <v>409</v>
      </c>
      <c r="R13" s="17">
        <v>410</v>
      </c>
      <c r="S13" s="17">
        <v>409.5</v>
      </c>
      <c r="T13" s="27">
        <f>SUM(Q13:S13)</f>
        <v>1228.5</v>
      </c>
    </row>
    <row r="14" spans="1:20" s="26" customFormat="1" ht="24">
      <c r="A14" s="15" t="s">
        <v>36</v>
      </c>
      <c r="B14" s="16" t="s">
        <v>37</v>
      </c>
      <c r="C14" s="17">
        <f aca="true" t="shared" si="0" ref="C14:T14">SUM(C10:C13)</f>
        <v>31162.8</v>
      </c>
      <c r="D14" s="17">
        <f t="shared" si="0"/>
        <v>29073.7</v>
      </c>
      <c r="E14" s="17">
        <f t="shared" si="0"/>
        <v>1936.8</v>
      </c>
      <c r="F14" s="17">
        <f t="shared" si="0"/>
        <v>2270.1</v>
      </c>
      <c r="G14" s="17">
        <f t="shared" si="0"/>
        <v>2350.1</v>
      </c>
      <c r="H14" s="28">
        <f t="shared" si="0"/>
        <v>6557</v>
      </c>
      <c r="I14" s="29">
        <f t="shared" si="0"/>
        <v>2478</v>
      </c>
      <c r="J14" s="29">
        <f>SUM(J10:J13)</f>
        <v>2209</v>
      </c>
      <c r="K14" s="29">
        <f t="shared" si="0"/>
        <v>1922.5</v>
      </c>
      <c r="L14" s="28">
        <f t="shared" si="0"/>
        <v>6609.5</v>
      </c>
      <c r="M14" s="29">
        <f t="shared" si="0"/>
        <v>2700.7000000000003</v>
      </c>
      <c r="N14" s="29">
        <f t="shared" si="0"/>
        <v>4075</v>
      </c>
      <c r="O14" s="29">
        <f t="shared" si="0"/>
        <v>2206.1</v>
      </c>
      <c r="P14" s="28">
        <f t="shared" si="0"/>
        <v>8981.8</v>
      </c>
      <c r="Q14" s="29">
        <f t="shared" si="0"/>
        <v>2169.8</v>
      </c>
      <c r="R14" s="29">
        <f t="shared" si="0"/>
        <v>2288.3</v>
      </c>
      <c r="S14" s="29">
        <f t="shared" si="0"/>
        <v>2467.3</v>
      </c>
      <c r="T14" s="28">
        <f t="shared" si="0"/>
        <v>6925.400000000001</v>
      </c>
    </row>
    <row r="15" spans="1:20" s="12" customFormat="1" ht="12">
      <c r="A15" s="8" t="s">
        <v>38</v>
      </c>
      <c r="B15" s="9" t="s">
        <v>39</v>
      </c>
      <c r="C15" s="10">
        <v>29943.6</v>
      </c>
      <c r="D15" s="10">
        <v>27007</v>
      </c>
      <c r="E15" s="10">
        <v>1899.4</v>
      </c>
      <c r="F15" s="10">
        <v>2116.4</v>
      </c>
      <c r="G15" s="10">
        <v>2621.9</v>
      </c>
      <c r="H15" s="28">
        <f>SUM(E15:G15)</f>
        <v>6637.700000000001</v>
      </c>
      <c r="I15" s="13">
        <v>2522.1</v>
      </c>
      <c r="J15" s="13">
        <v>1904</v>
      </c>
      <c r="K15" s="13">
        <v>2012.5</v>
      </c>
      <c r="L15" s="30">
        <f>SUM(I15:K15)</f>
        <v>6438.6</v>
      </c>
      <c r="M15" s="13">
        <v>2806.3</v>
      </c>
      <c r="N15" s="13">
        <v>3098.6</v>
      </c>
      <c r="O15" s="13">
        <v>2418.8</v>
      </c>
      <c r="P15" s="30">
        <f>SUM(M15:O15)</f>
        <v>8323.7</v>
      </c>
      <c r="Q15" s="10">
        <v>2210</v>
      </c>
      <c r="R15" s="10">
        <v>2275</v>
      </c>
      <c r="S15" s="10">
        <v>2521.8</v>
      </c>
      <c r="T15" s="11">
        <f>SUM(Q15:S15)</f>
        <v>7006.8</v>
      </c>
    </row>
    <row r="16" spans="1:20" s="26" customFormat="1" ht="36">
      <c r="A16" s="15" t="s">
        <v>40</v>
      </c>
      <c r="B16" s="16" t="s">
        <v>41</v>
      </c>
      <c r="C16" s="17">
        <v>4230</v>
      </c>
      <c r="D16" s="17">
        <f>SUM(J16:K16,M16:O16,Q16:S16)</f>
        <v>952.5</v>
      </c>
      <c r="E16" s="15"/>
      <c r="F16" s="15"/>
      <c r="G16" s="15"/>
      <c r="H16" s="15"/>
      <c r="I16" s="31">
        <v>92.5</v>
      </c>
      <c r="J16" s="17">
        <v>0</v>
      </c>
      <c r="K16" s="17">
        <v>0</v>
      </c>
      <c r="L16" s="27">
        <f>SUM(I16:K16)</f>
        <v>92.5</v>
      </c>
      <c r="M16" s="31">
        <v>92.5</v>
      </c>
      <c r="N16" s="23">
        <v>0</v>
      </c>
      <c r="O16" s="17">
        <v>860</v>
      </c>
      <c r="P16" s="35">
        <f>SUM(M16:O16)</f>
        <v>952.5</v>
      </c>
      <c r="Q16" s="21"/>
      <c r="R16" s="21"/>
      <c r="S16" s="21"/>
      <c r="T16" s="21"/>
    </row>
    <row r="17" spans="1:20" s="26" customFormat="1" ht="24">
      <c r="A17" s="15" t="s">
        <v>42</v>
      </c>
      <c r="B17" s="16" t="s">
        <v>43</v>
      </c>
      <c r="C17" s="17">
        <f>SUM(C15:C16)</f>
        <v>34173.6</v>
      </c>
      <c r="D17" s="17">
        <f>SUM(D15:D16)</f>
        <v>27959.5</v>
      </c>
      <c r="E17" s="17">
        <f aca="true" t="shared" si="1" ref="E17:T17">SUM(E15:E16)</f>
        <v>1899.4</v>
      </c>
      <c r="F17" s="17">
        <f t="shared" si="1"/>
        <v>2116.4</v>
      </c>
      <c r="G17" s="17">
        <f t="shared" si="1"/>
        <v>2621.9</v>
      </c>
      <c r="H17" s="32">
        <f t="shared" si="1"/>
        <v>6637.700000000001</v>
      </c>
      <c r="I17" s="17">
        <f>SUM(I15:I16)</f>
        <v>2614.6</v>
      </c>
      <c r="J17" s="17">
        <f t="shared" si="1"/>
        <v>1904</v>
      </c>
      <c r="K17" s="17">
        <f>SUM(K15:K16)</f>
        <v>2012.5</v>
      </c>
      <c r="L17" s="32">
        <f t="shared" si="1"/>
        <v>6531.1</v>
      </c>
      <c r="M17" s="17">
        <f t="shared" si="1"/>
        <v>2898.8</v>
      </c>
      <c r="N17" s="17">
        <f t="shared" si="1"/>
        <v>3098.6</v>
      </c>
      <c r="O17" s="17">
        <f t="shared" si="1"/>
        <v>3278.8</v>
      </c>
      <c r="P17" s="32">
        <f t="shared" si="1"/>
        <v>9276.2</v>
      </c>
      <c r="Q17" s="17">
        <f t="shared" si="1"/>
        <v>2210</v>
      </c>
      <c r="R17" s="17">
        <f t="shared" si="1"/>
        <v>2275</v>
      </c>
      <c r="S17" s="17">
        <f t="shared" si="1"/>
        <v>2521.8</v>
      </c>
      <c r="T17" s="32">
        <f t="shared" si="1"/>
        <v>7006.8</v>
      </c>
    </row>
    <row r="18" spans="1:20" s="26" customFormat="1" ht="24">
      <c r="A18" s="15" t="s">
        <v>44</v>
      </c>
      <c r="B18" s="16" t="s">
        <v>45</v>
      </c>
      <c r="C18" s="17">
        <f>C14-C17</f>
        <v>-3010.7999999999993</v>
      </c>
      <c r="D18" s="17">
        <f>D14-D17</f>
        <v>1114.2000000000007</v>
      </c>
      <c r="E18" s="17">
        <f aca="true" t="shared" si="2" ref="E18:T18">E14-E17</f>
        <v>37.399999999999864</v>
      </c>
      <c r="F18" s="17">
        <f t="shared" si="2"/>
        <v>153.69999999999982</v>
      </c>
      <c r="G18" s="17">
        <f t="shared" si="2"/>
        <v>-271.8000000000002</v>
      </c>
      <c r="H18" s="32">
        <f t="shared" si="2"/>
        <v>-80.70000000000073</v>
      </c>
      <c r="I18" s="17">
        <f t="shared" si="2"/>
        <v>-136.5999999999999</v>
      </c>
      <c r="J18" s="17">
        <f t="shared" si="2"/>
        <v>305</v>
      </c>
      <c r="K18" s="17">
        <f t="shared" si="2"/>
        <v>-90</v>
      </c>
      <c r="L18" s="32">
        <f t="shared" si="2"/>
        <v>78.39999999999964</v>
      </c>
      <c r="M18" s="17">
        <f t="shared" si="2"/>
        <v>-198.0999999999999</v>
      </c>
      <c r="N18" s="17">
        <f t="shared" si="2"/>
        <v>976.4000000000001</v>
      </c>
      <c r="O18" s="17">
        <f t="shared" si="2"/>
        <v>-1072.7000000000003</v>
      </c>
      <c r="P18" s="32">
        <f t="shared" si="2"/>
        <v>-294.40000000000146</v>
      </c>
      <c r="Q18" s="17">
        <f t="shared" si="2"/>
        <v>-40.19999999999982</v>
      </c>
      <c r="R18" s="17">
        <f t="shared" si="2"/>
        <v>13.300000000000182</v>
      </c>
      <c r="S18" s="17">
        <f t="shared" si="2"/>
        <v>-54.5</v>
      </c>
      <c r="T18" s="32">
        <f t="shared" si="2"/>
        <v>-81.39999999999964</v>
      </c>
    </row>
    <row r="19" spans="1:20" s="26" customFormat="1" ht="24">
      <c r="A19" s="15" t="s">
        <v>46</v>
      </c>
      <c r="B19" s="16" t="s">
        <v>47</v>
      </c>
      <c r="C19" s="33"/>
      <c r="D19" s="17">
        <f>SUM(D9,D18)</f>
        <v>1535.4000000000008</v>
      </c>
      <c r="E19" s="17">
        <f aca="true" t="shared" si="3" ref="E19:T19">SUM(E9,E18)</f>
        <v>458.59999999999985</v>
      </c>
      <c r="F19" s="17">
        <f t="shared" si="3"/>
        <v>612.2999999999998</v>
      </c>
      <c r="G19" s="17">
        <f t="shared" si="3"/>
        <v>340.4999999999998</v>
      </c>
      <c r="H19" s="32">
        <f t="shared" si="3"/>
        <v>340.49999999999926</v>
      </c>
      <c r="I19" s="17">
        <f t="shared" si="3"/>
        <v>203.9000000000001</v>
      </c>
      <c r="J19" s="17">
        <f t="shared" si="3"/>
        <v>508.9</v>
      </c>
      <c r="K19" s="17">
        <f t="shared" si="3"/>
        <v>418.9</v>
      </c>
      <c r="L19" s="32">
        <f t="shared" si="3"/>
        <v>418.89999999999964</v>
      </c>
      <c r="M19" s="17">
        <f t="shared" si="3"/>
        <v>220.80000000000007</v>
      </c>
      <c r="N19" s="17">
        <f t="shared" si="3"/>
        <v>1197.2</v>
      </c>
      <c r="O19" s="17">
        <f t="shared" si="3"/>
        <v>124.49999999999977</v>
      </c>
      <c r="P19" s="32">
        <f t="shared" si="3"/>
        <v>124.49999999999852</v>
      </c>
      <c r="Q19" s="17">
        <f t="shared" si="3"/>
        <v>84.30000000000018</v>
      </c>
      <c r="R19" s="17">
        <f t="shared" si="3"/>
        <v>107.50000000000018</v>
      </c>
      <c r="S19" s="17">
        <f t="shared" si="3"/>
        <v>53</v>
      </c>
      <c r="T19" s="32">
        <f t="shared" si="3"/>
        <v>53.00000000000037</v>
      </c>
    </row>
    <row r="20" spans="1:20" s="26" customFormat="1" ht="48">
      <c r="A20" s="15" t="s">
        <v>48</v>
      </c>
      <c r="B20" s="16" t="s">
        <v>49</v>
      </c>
      <c r="C20" s="15"/>
      <c r="D20" s="15"/>
      <c r="E20" s="15"/>
      <c r="F20" s="15"/>
      <c r="G20" s="15"/>
      <c r="H20" s="15"/>
      <c r="I20" s="21"/>
      <c r="J20" s="21"/>
      <c r="K20" s="21"/>
      <c r="L20" s="21"/>
      <c r="M20" s="15"/>
      <c r="N20" s="15"/>
      <c r="O20" s="15"/>
      <c r="P20" s="15"/>
      <c r="Q20" s="15"/>
      <c r="R20" s="15"/>
      <c r="S20" s="15"/>
      <c r="T20" s="15"/>
    </row>
    <row r="21" spans="1:20" s="26" customFormat="1" ht="48">
      <c r="A21" s="15" t="s">
        <v>50</v>
      </c>
      <c r="B21" s="16" t="s">
        <v>51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="12" customFormat="1" ht="12">
      <c r="B22" s="7"/>
    </row>
    <row r="23" spans="1:5" s="12" customFormat="1" ht="12">
      <c r="A23" s="12" t="s">
        <v>52</v>
      </c>
      <c r="B23" s="7"/>
      <c r="E23" s="12" t="s">
        <v>53</v>
      </c>
    </row>
    <row r="24" s="12" customFormat="1" ht="12">
      <c r="B24" s="7"/>
    </row>
    <row r="25" s="12" customFormat="1" ht="12">
      <c r="B25" s="7"/>
    </row>
    <row r="26" s="12" customFormat="1" ht="12">
      <c r="B26" s="7"/>
    </row>
    <row r="27" s="12" customFormat="1" ht="12">
      <c r="B27" s="7"/>
    </row>
    <row r="28" s="12" customFormat="1" ht="12">
      <c r="B28" s="7"/>
    </row>
    <row r="29" s="12" customFormat="1" ht="12">
      <c r="B29" s="7"/>
    </row>
    <row r="30" s="12" customFormat="1" ht="12">
      <c r="B30" s="7"/>
    </row>
    <row r="31" s="12" customFormat="1" ht="12">
      <c r="B31" s="7"/>
    </row>
    <row r="32" s="12" customFormat="1" ht="12">
      <c r="B32" s="7"/>
    </row>
    <row r="33" s="12" customFormat="1" ht="12">
      <c r="B33" s="7"/>
    </row>
  </sheetData>
  <sheetProtection/>
  <mergeCells count="6">
    <mergeCell ref="A1:T1"/>
    <mergeCell ref="A2:T2"/>
    <mergeCell ref="E6:G6"/>
    <mergeCell ref="I6:K6"/>
    <mergeCell ref="M6:O6"/>
    <mergeCell ref="Q6:S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Тарановы</cp:lastModifiedBy>
  <cp:lastPrinted>2012-02-10T05:10:01Z</cp:lastPrinted>
  <dcterms:created xsi:type="dcterms:W3CDTF">1996-10-08T23:32:33Z</dcterms:created>
  <dcterms:modified xsi:type="dcterms:W3CDTF">2013-02-13T16:45:03Z</dcterms:modified>
  <cp:category/>
  <cp:version/>
  <cp:contentType/>
  <cp:contentStatus/>
</cp:coreProperties>
</file>